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F:\20032020\EJERCICIO 2021\H. JUNTAS DE GOBIERNO 2021\EXTRAORDINARIA\1a. Extraordinaria 2021\7  PROGRAMA OPERATIVO ANUAL 2021\"/>
    </mc:Choice>
  </mc:AlternateContent>
  <xr:revisionPtr revIDLastSave="0" documentId="13_ncr:1_{B4480CEC-8F2C-48DD-ABAF-D811F65AF6F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JGSE.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D44" i="1" l="1"/>
  <c r="Z30" i="1"/>
  <c r="C44" i="1"/>
  <c r="C38" i="1"/>
  <c r="C32" i="1"/>
  <c r="C23" i="1"/>
  <c r="C15" i="1"/>
  <c r="C11" i="1"/>
  <c r="C9" i="1"/>
  <c r="D10" i="1"/>
  <c r="AB30" i="1" l="1"/>
  <c r="X30" i="1"/>
  <c r="V30" i="1"/>
  <c r="T30" i="1"/>
  <c r="R30" i="1"/>
  <c r="P30" i="1"/>
  <c r="N30" i="1"/>
  <c r="L30" i="1"/>
  <c r="J30" i="1"/>
  <c r="H30" i="1"/>
  <c r="AB22" i="1"/>
  <c r="Z22" i="1"/>
  <c r="X22" i="1"/>
  <c r="V22" i="1"/>
  <c r="T22" i="1"/>
  <c r="R22" i="1"/>
  <c r="P22" i="1"/>
  <c r="N22" i="1"/>
  <c r="L22" i="1"/>
  <c r="J22" i="1"/>
  <c r="H22" i="1"/>
  <c r="AB19" i="1"/>
  <c r="Z19" i="1"/>
  <c r="X19" i="1"/>
  <c r="V19" i="1"/>
  <c r="T19" i="1"/>
  <c r="R19" i="1"/>
  <c r="P19" i="1"/>
  <c r="C19" i="1"/>
  <c r="N19" i="1"/>
  <c r="L19" i="1"/>
  <c r="J19" i="1"/>
  <c r="H19" i="1"/>
  <c r="AB15" i="1"/>
  <c r="Z15" i="1"/>
  <c r="X15" i="1"/>
  <c r="V15" i="1"/>
  <c r="T15" i="1"/>
  <c r="R15" i="1"/>
  <c r="P15" i="1"/>
  <c r="N15" i="1"/>
  <c r="L15" i="1"/>
  <c r="J15" i="1"/>
  <c r="H15" i="1"/>
  <c r="F9" i="1"/>
  <c r="F30" i="1"/>
  <c r="F22" i="1"/>
  <c r="F19" i="1"/>
  <c r="F15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C31" i="1"/>
  <c r="C33" i="1"/>
  <c r="C34" i="1"/>
  <c r="C35" i="1"/>
  <c r="C36" i="1"/>
  <c r="C37" i="1"/>
  <c r="C39" i="1"/>
  <c r="C40" i="1"/>
  <c r="C41" i="1"/>
  <c r="C42" i="1"/>
  <c r="C43" i="1"/>
  <c r="C30" i="1"/>
  <c r="AB9" i="1"/>
  <c r="Z9" i="1"/>
  <c r="X9" i="1"/>
  <c r="V9" i="1"/>
  <c r="T9" i="1"/>
  <c r="R9" i="1"/>
  <c r="P9" i="1"/>
  <c r="N9" i="1"/>
  <c r="L9" i="1"/>
  <c r="J9" i="1"/>
  <c r="H9" i="1"/>
  <c r="P45" i="1" l="1"/>
  <c r="X45" i="1"/>
  <c r="T45" i="1"/>
  <c r="N45" i="1"/>
  <c r="L45" i="1"/>
  <c r="H45" i="1"/>
  <c r="AB45" i="1"/>
  <c r="Z45" i="1"/>
  <c r="V45" i="1"/>
  <c r="R45" i="1"/>
  <c r="J45" i="1"/>
  <c r="D9" i="1"/>
  <c r="F45" i="1"/>
  <c r="D3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C17" i="1"/>
  <c r="C18" i="1"/>
  <c r="C20" i="1"/>
  <c r="C21" i="1"/>
  <c r="C22" i="1"/>
  <c r="C24" i="1"/>
  <c r="C25" i="1"/>
  <c r="C26" i="1"/>
  <c r="C27" i="1"/>
  <c r="C28" i="1"/>
  <c r="C29" i="1"/>
  <c r="D45" i="1" l="1"/>
  <c r="C16" i="1"/>
  <c r="C14" i="1"/>
  <c r="C13" i="1"/>
  <c r="C12" i="1"/>
  <c r="C10" i="1"/>
</calcChain>
</file>

<file path=xl/sharedStrings.xml><?xml version="1.0" encoding="utf-8"?>
<sst xmlns="http://schemas.openxmlformats.org/spreadsheetml/2006/main" count="123" uniqueCount="66">
  <si>
    <t>Proyecto</t>
  </si>
  <si>
    <t>Unidad de medida</t>
  </si>
  <si>
    <t>Meta anual programada</t>
  </si>
  <si>
    <t>Presupuesto anual programado</t>
  </si>
  <si>
    <t xml:space="preserve">Meta </t>
  </si>
  <si>
    <t>Presupuesto</t>
  </si>
  <si>
    <t xml:space="preserve">Anexo  para Globalizadoras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</si>
  <si>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</si>
  <si>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</si>
  <si>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</si>
  <si>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</si>
  <si>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</si>
  <si>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</si>
  <si>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</si>
  <si>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</si>
  <si>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</si>
  <si>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</si>
  <si>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</si>
  <si>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</si>
  <si>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</si>
  <si>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Bajo protesta de decir verdad, se señala que la presente información es real, verídica y es responsabilidad de quien la emite.</t>
  </si>
  <si>
    <t>Estudiante Aprobado</t>
  </si>
  <si>
    <t>Estudiante Atendido</t>
  </si>
  <si>
    <t>Estudiante Evaluado</t>
  </si>
  <si>
    <t>Estudiante Participante</t>
  </si>
  <si>
    <t>Convenio Firmado</t>
  </si>
  <si>
    <t>Actividad Realizada</t>
  </si>
  <si>
    <t>Centro Educativo mejorado</t>
  </si>
  <si>
    <t>Mantenimiento realizado</t>
  </si>
  <si>
    <t>Actividad Implementada</t>
  </si>
  <si>
    <t>Personal formado</t>
  </si>
  <si>
    <t>Persona pagada</t>
  </si>
  <si>
    <t>Persona Evaluada</t>
  </si>
  <si>
    <t xml:space="preserve">Persona capacitada </t>
  </si>
  <si>
    <t>1. Proceso de enseñanza-aprendizaje mejorado</t>
  </si>
  <si>
    <t xml:space="preserve">1.1 Atención de Estudiantes con Actividades de Acompañamiento integral </t>
  </si>
  <si>
    <t xml:space="preserve">1.2 Evaluación continua al desempeño escolar </t>
  </si>
  <si>
    <t xml:space="preserve">1.3 Organización de actividades deportivas, recreativas y culturales para su formación Integral </t>
  </si>
  <si>
    <t xml:space="preserve">1.4 Vinculación interinstitucional para el desarrollo de competencias de los alumnos  </t>
  </si>
  <si>
    <t>1.5 Difusión de actividades institucionales</t>
  </si>
  <si>
    <t>2. Centros educativos adecuados y suficientes para el servicio educativo mejorados</t>
  </si>
  <si>
    <t>2.1 Mantenimiento a la infraestructura educativa</t>
  </si>
  <si>
    <t>2.2 Implementación de sistemas de información para la conectividad y comunicación.</t>
  </si>
  <si>
    <t xml:space="preserve">2.3 Seguimiento a proyectos de infraestructura educativa </t>
  </si>
  <si>
    <t>3. Formación integral para el desarrollo del personal otorgada</t>
  </si>
  <si>
    <t>3.1 Desarrollo integral al personal docente</t>
  </si>
  <si>
    <t>3.2 Desarrollo integral a personal directivo y de apoyo y asistencia a la educación</t>
  </si>
  <si>
    <t>4. Gestión administrativa realizada</t>
  </si>
  <si>
    <t>4.1 Pago de Servicios Personales y prestaciones de los trabajadores</t>
  </si>
  <si>
    <t>4.2 Desarrollo de la Administración Central para la operación de la Dirección General del Organismo</t>
  </si>
  <si>
    <t>4.3 Desarrollo de  la Administración Regional para la operación de la institución</t>
  </si>
  <si>
    <t>4.4 Evaluación institucional oportuna para fortalecer procedimientos administrativos</t>
  </si>
  <si>
    <t>4.5 Realización de actividades para el fortalecimiento a la mejora continua</t>
  </si>
  <si>
    <t>4.6 Evaluación en Estándares de Competencia Laboral</t>
  </si>
  <si>
    <t>4.7 Capacitación en el trabajo orientada al sector productivo</t>
  </si>
  <si>
    <t xml:space="preserve">4. Gestión administrativa realizada (FAETA) </t>
  </si>
  <si>
    <t>Fortalecimiento al Sistema Educativo</t>
  </si>
  <si>
    <t>Sistema fortalecido</t>
  </si>
  <si>
    <t>COLEGIO DE EDUCACIÓN PROFESIONAL TÉCNICA DEL ESTADO DE HIDALGO</t>
  </si>
  <si>
    <t>TOTAL GENERAL</t>
  </si>
  <si>
    <t>GASTO DE INVERSIÓN</t>
  </si>
  <si>
    <t>Nota:</t>
  </si>
  <si>
    <t>PRIMERA SESIÓN EXTRAORDINARIA, 2021</t>
  </si>
  <si>
    <t xml:space="preserve"> Resumen Calendarizado del Programa Operativo Anual para el Ejercicio Fiscal 2021</t>
  </si>
  <si>
    <t>Fecha de la Sesión:  29/Enero/2021</t>
  </si>
  <si>
    <r>
      <t xml:space="preserve">Los Recurso de Gasto de Inversión por </t>
    </r>
    <r>
      <rPr>
        <b/>
        <sz val="11"/>
        <color theme="1"/>
        <rFont val="Graphik Regular"/>
        <family val="2"/>
      </rPr>
      <t>$ 8,510,396.00</t>
    </r>
    <r>
      <rPr>
        <sz val="11"/>
        <color theme="1"/>
        <rFont val="Graphik Regular"/>
        <family val="2"/>
      </rPr>
      <t xml:space="preserve"> (Ocho millones quinientos diez mil trescientos noventa y seis pesos 00/100 m.n.) son recursos que serán posteriormente integrados por componente y actividad de conformidad a las gestiones del organismo para validar los expedientes técnicos  y a la validación de la Secretaría de Finanzas Públicas.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</si>
</sst>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Graphik Bold"/>
      <family val="2"/>
    </font>
    <font>
      <b/>
      <sz val="12"/>
      <color theme="1"/>
      <name val="Graphik Bold"/>
      <family val="2"/>
    </font>
    <font>
      <b/>
      <sz val="12"/>
      <color rgb="FF000000"/>
      <name val="Graphik Bold"/>
      <family val="2"/>
    </font>
    <font>
      <sz val="9"/>
      <color theme="1"/>
      <name val="Graphik Regular"/>
      <family val="2"/>
    </font>
    <font>
      <sz val="10"/>
      <color theme="1"/>
      <name val="Graphik Regular"/>
      <family val="2"/>
    </font>
    <font>
      <sz val="9"/>
      <color theme="1"/>
      <name val="Graphik Bold"/>
      <family val="2"/>
    </font>
    <font>
      <b/>
      <sz val="9"/>
      <color theme="1"/>
      <name val="Graphik Bold"/>
      <family val="2"/>
    </font>
    <font>
      <sz val="11"/>
      <color theme="1"/>
      <name val="Graphik Regular"/>
      <family val="2"/>
    </font>
    <font>
      <b/>
      <sz val="11"/>
      <color theme="1"/>
      <name val="Calibri"/>
      <family val="2"/>
      <scheme val="minor"/>
    </font>
    <font>
      <sz val="9"/>
      <name val="Graphik Regular"/>
      <family val="2"/>
    </font>
    <font>
      <b/>
      <sz val="9"/>
      <color theme="1"/>
      <name val="Graphik Regular"/>
      <family val="2"/>
    </font>
    <font>
      <b/>
      <sz val="9"/>
      <color theme="1"/>
      <name val="Calibri"/>
      <family val="2"/>
      <scheme val="minor"/>
    </font>
    <font>
      <b/>
      <sz val="9"/>
      <name val="Graphik Regular"/>
      <family val="2"/>
    </font>
    <font>
      <b/>
      <sz val="8"/>
      <color theme="1"/>
      <name val="Graphik Regular"/>
      <family val="2"/>
    </font>
    <font>
      <b/>
      <sz val="11"/>
      <color theme="1"/>
      <name val="Graphik Regular"/>
      <family val="2"/>
    </font>
  </fonts>
  <fills count="4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/>
    <xf numFmtId="0" fontId="0" fillId="0" borderId="0" xfId="0" applyBorder="1"/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7" fillId="0" borderId="2" xfId="1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44" fontId="9" fillId="0" borderId="2" xfId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44" fontId="7" fillId="0" borderId="2" xfId="1" applyFont="1" applyFill="1" applyBorder="1" applyAlignment="1">
      <alignment horizontal="center" vertical="center" wrapText="1"/>
    </xf>
    <xf numFmtId="44" fontId="14" fillId="3" borderId="2" xfId="1" applyFont="1" applyFill="1" applyBorder="1" applyAlignment="1">
      <alignment vertical="center" wrapText="1"/>
    </xf>
    <xf numFmtId="44" fontId="14" fillId="3" borderId="2" xfId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4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/>
    <xf numFmtId="4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/>
    </xf>
    <xf numFmtId="44" fontId="13" fillId="0" borderId="6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0" fillId="3" borderId="2" xfId="1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164" fontId="10" fillId="3" borderId="2" xfId="1" applyNumberFormat="1" applyFont="1" applyFill="1" applyBorder="1" applyAlignment="1">
      <alignment vertical="center" wrapText="1"/>
    </xf>
    <xf numFmtId="164" fontId="9" fillId="0" borderId="2" xfId="1" applyNumberFormat="1" applyFont="1" applyFill="1" applyBorder="1" applyAlignment="1">
      <alignment vertical="center" wrapText="1"/>
    </xf>
    <xf numFmtId="164" fontId="13" fillId="0" borderId="3" xfId="0" applyNumberFormat="1" applyFont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/>
    </xf>
    <xf numFmtId="164" fontId="10" fillId="3" borderId="2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64" fontId="16" fillId="3" borderId="7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8" fontId="14" fillId="0" borderId="0" xfId="1" applyNumberFormat="1" applyFont="1" applyBorder="1" applyAlignment="1">
      <alignment horizontal="center" vertical="center" wrapText="1"/>
    </xf>
    <xf numFmtId="44" fontId="14" fillId="0" borderId="1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4" fontId="10" fillId="0" borderId="0" xfId="1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0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 vertical="center" wrapText="1"/>
    </xf>
  </cellXfs>
  <cellStyles count="6">
    <cellStyle name="Millares 2" xfId="2" xr:uid="{00000000-0005-0000-0000-000000000000}"/>
    <cellStyle name="Moneda" xfId="1" builtinId="4"/>
    <cellStyle name="Moneda 2" xfId="3" xr:uid="{00000000-0005-0000-0000-000002000000}"/>
    <cellStyle name="Normal" xfId="0" builtinId="0"/>
    <cellStyle name="Normal 2 2" xfId="5" xr:uid="{6892B822-DD6D-49D5-9FC1-5CE202ECD2DD}"/>
    <cellStyle name="Normal 3" xfId="4" xr:uid="{C67573D0-08A3-4D6A-98E3-1110692CDD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0</xdr:col>
      <xdr:colOff>1419226</xdr:colOff>
      <xdr:row>3</xdr:row>
      <xdr:rowOff>95250</xdr:rowOff>
    </xdr:to>
    <xdr:sp macro="" textlink="">
      <xdr:nvSpPr>
        <xdr:cNvPr id="13" name="CuadroTexto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95250" y="0"/>
          <a:ext cx="1323976" cy="733425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  <a:effectLst/>
      </xdr:spPr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Graphik Regular" panose="020B0503030202060203" pitchFamily="34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  <xdr:twoCellAnchor editAs="oneCell">
    <xdr:from>
      <xdr:col>27</xdr:col>
      <xdr:colOff>76200</xdr:colOff>
      <xdr:row>0</xdr:row>
      <xdr:rowOff>0</xdr:rowOff>
    </xdr:from>
    <xdr:to>
      <xdr:col>27</xdr:col>
      <xdr:colOff>1028701</xdr:colOff>
      <xdr:row>4</xdr:row>
      <xdr:rowOff>38100</xdr:rowOff>
    </xdr:to>
    <xdr:pic>
      <xdr:nvPicPr>
        <xdr:cNvPr id="14" name="Picture 152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21800" y="0"/>
          <a:ext cx="952501" cy="914400"/>
        </a:xfrm>
        <a:prstGeom prst="rect">
          <a:avLst/>
        </a:prstGeom>
      </xdr:spPr>
    </xdr:pic>
    <xdr:clientData/>
  </xdr:twoCellAnchor>
  <xdr:twoCellAnchor>
    <xdr:from>
      <xdr:col>25</xdr:col>
      <xdr:colOff>152402</xdr:colOff>
      <xdr:row>0</xdr:row>
      <xdr:rowOff>0</xdr:rowOff>
    </xdr:from>
    <xdr:to>
      <xdr:col>26</xdr:col>
      <xdr:colOff>381001</xdr:colOff>
      <xdr:row>1</xdr:row>
      <xdr:rowOff>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0554952" y="0"/>
          <a:ext cx="1362074" cy="2381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tx1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raphik Regular" panose="020B0503030202060203" pitchFamily="34" charset="0"/>
              <a:ea typeface="+mn-ea"/>
              <a:cs typeface="+mn-cs"/>
            </a:rPr>
            <a:t>JGSE.  </a:t>
          </a:r>
        </a:p>
      </xdr:txBody>
    </xdr:sp>
    <xdr:clientData/>
  </xdr:twoCellAnchor>
  <xdr:twoCellAnchor>
    <xdr:from>
      <xdr:col>0</xdr:col>
      <xdr:colOff>0</xdr:colOff>
      <xdr:row>53</xdr:row>
      <xdr:rowOff>107496</xdr:rowOff>
    </xdr:from>
    <xdr:to>
      <xdr:col>28</xdr:col>
      <xdr:colOff>8935</xdr:colOff>
      <xdr:row>63</xdr:row>
      <xdr:rowOff>12246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23319921"/>
          <a:ext cx="23173735" cy="1809750"/>
          <a:chOff x="0" y="6479721"/>
          <a:chExt cx="22964185" cy="1809750"/>
        </a:xfrm>
      </xdr:grpSpPr>
      <xdr:sp macro="" textlink="">
        <xdr:nvSpPr>
          <xdr:cNvPr id="22" name="Cuadro de texto 2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6515100"/>
            <a:ext cx="6943135" cy="152400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00" b="0">
                <a:effectLst/>
                <a:latin typeface="Graphik Bold" panose="020B0803030202060203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Elaboró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00">
              <a:effectLst/>
              <a:latin typeface="Graphik Regular" panose="020B0503030202060203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00">
              <a:effectLst/>
              <a:latin typeface="Graphik Regular" panose="020B0503030202060203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00">
              <a:effectLst/>
              <a:latin typeface="Graphik Regular" panose="020B0503030202060203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00">
                <a:effectLst/>
                <a:latin typeface="Graphik Regular" panose="020B0503030202060203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_________________________________________________________________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00">
                <a:effectLst/>
                <a:latin typeface="Graphik Regular" panose="020B0503030202060203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L.C.</a:t>
            </a:r>
            <a:r>
              <a:rPr lang="es-MX" sz="1000" baseline="0">
                <a:effectLst/>
                <a:latin typeface="Graphik Regular" panose="020B0503030202060203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AZUCENA TOVAR SOTO</a:t>
            </a:r>
            <a:endParaRPr lang="es-MX" sz="1000">
              <a:effectLst/>
              <a:latin typeface="Graphik Regular" panose="020B0503030202060203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00">
                <a:effectLst/>
                <a:latin typeface="Graphik Regular" panose="020B0503030202060203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JEFE DE PROYECTO</a:t>
            </a:r>
          </a:p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MX" sz="1000">
                <a:effectLst/>
                <a:latin typeface="Graphik Regular" panose="020B0503030202060203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9" name="Cuadro de texto 2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43850" y="6515100"/>
            <a:ext cx="6971710" cy="165100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00" b="0">
                <a:effectLst/>
                <a:latin typeface="Graphik Bold" panose="020B0803030202060203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Revisó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00">
              <a:effectLst/>
              <a:latin typeface="Graphik Regular" panose="020B0503030202060203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00">
              <a:effectLst/>
              <a:latin typeface="Graphik Regular" panose="020B0503030202060203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00">
              <a:effectLst/>
              <a:latin typeface="Graphik Regular" panose="020B0503030202060203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00">
                <a:effectLst/>
                <a:latin typeface="Graphik Regular" panose="020B0503030202060203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______________________________________________________________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00">
                <a:effectLst/>
                <a:latin typeface="Graphik Regular" panose="020B0503030202060203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MTRA. MA. GUADALUPE</a:t>
            </a:r>
            <a:r>
              <a:rPr lang="es-MX" sz="1000" baseline="0">
                <a:effectLst/>
                <a:latin typeface="Graphik Regular" panose="020B0503030202060203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ORTIZ ARTEAGA</a:t>
            </a:r>
            <a:endParaRPr lang="es-MX" sz="1000">
              <a:effectLst/>
              <a:latin typeface="Graphik Regular" panose="020B0503030202060203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00">
                <a:effectLst/>
                <a:latin typeface="Graphik Regular" panose="020B0503030202060203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DIRECTORA</a:t>
            </a:r>
            <a:r>
              <a:rPr lang="es-MX" sz="1000" baseline="0">
                <a:effectLst/>
                <a:latin typeface="Graphik Regular" panose="020B0503030202060203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DE PLANEACIÓN Y EVALUACIÓN </a:t>
            </a:r>
            <a:r>
              <a:rPr lang="es-MX" sz="1000">
                <a:effectLst/>
                <a:latin typeface="Graphik Regular" panose="020B0503030202060203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10" name="Cuadro de texto 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002000" y="6479721"/>
            <a:ext cx="6962185" cy="18097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00" b="0">
                <a:effectLst/>
                <a:latin typeface="Graphik Bold" panose="020B0803030202060203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Autorizó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00">
              <a:effectLst/>
              <a:latin typeface="Graphik Regular" panose="020B0503030202060203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00">
              <a:effectLst/>
              <a:latin typeface="Graphik Regular" panose="020B0503030202060203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00">
              <a:effectLst/>
              <a:latin typeface="Graphik Regular" panose="020B0503030202060203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00">
                <a:effectLst/>
                <a:latin typeface="Graphik Regular" panose="020B0503030202060203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__________________________________________________________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00">
                <a:effectLst/>
                <a:latin typeface="Graphik Regular" panose="020B0503030202060203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ARMANDO HERNÁNDEZ TELLO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00">
                <a:effectLst/>
                <a:latin typeface="Graphik Regular" panose="020B0503030202060203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 DEL CONALEP HIDALGO</a:t>
            </a:r>
          </a:p>
        </xdr:txBody>
      </xdr:sp>
    </xdr:grpSp>
    <xdr:clientData/>
  </xdr:twoCellAnchor>
  <xdr:twoCellAnchor editAs="oneCell">
    <xdr:from>
      <xdr:col>0</xdr:col>
      <xdr:colOff>285749</xdr:colOff>
      <xdr:row>0</xdr:row>
      <xdr:rowOff>0</xdr:rowOff>
    </xdr:from>
    <xdr:to>
      <xdr:col>0</xdr:col>
      <xdr:colOff>1228724</xdr:colOff>
      <xdr:row>3</xdr:row>
      <xdr:rowOff>142875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7A88AE8D-AB7E-432F-B543-160CEC9D42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60" t="14285" r="21951" b="9525"/>
        <a:stretch>
          <a:fillRect/>
        </a:stretch>
      </xdr:blipFill>
      <xdr:spPr bwMode="auto">
        <a:xfrm>
          <a:off x="285749" y="0"/>
          <a:ext cx="942975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2"/>
  <sheetViews>
    <sheetView tabSelected="1" topLeftCell="A43" zoomScaleNormal="100" zoomScaleSheetLayoutView="100" workbookViewId="0">
      <selection activeCell="B49" sqref="B49:S50"/>
    </sheetView>
  </sheetViews>
  <sheetFormatPr baseColWidth="10" defaultRowHeight="15" x14ac:dyDescent="0.25"/>
  <cols>
    <col min="1" max="1" width="24" customWidth="1"/>
    <col min="2" max="2" width="13" customWidth="1"/>
    <col min="3" max="3" width="12.7109375" bestFit="1" customWidth="1"/>
    <col min="4" max="4" width="18.7109375" customWidth="1"/>
    <col min="5" max="5" width="6.140625" bestFit="1" customWidth="1"/>
    <col min="6" max="6" width="17" bestFit="1" customWidth="1"/>
    <col min="7" max="7" width="6.140625" bestFit="1" customWidth="1"/>
    <col min="8" max="8" width="17" bestFit="1" customWidth="1"/>
    <col min="9" max="9" width="6.140625" bestFit="1" customWidth="1"/>
    <col min="10" max="10" width="17" bestFit="1" customWidth="1"/>
    <col min="11" max="11" width="6.140625" bestFit="1" customWidth="1"/>
    <col min="12" max="12" width="17" bestFit="1" customWidth="1"/>
    <col min="13" max="13" width="6.140625" bestFit="1" customWidth="1"/>
    <col min="14" max="14" width="17" bestFit="1" customWidth="1"/>
    <col min="15" max="15" width="6.140625" bestFit="1" customWidth="1"/>
    <col min="16" max="16" width="17" bestFit="1" customWidth="1"/>
    <col min="17" max="17" width="6.140625" bestFit="1" customWidth="1"/>
    <col min="18" max="18" width="17" bestFit="1" customWidth="1"/>
    <col min="19" max="19" width="6.140625" bestFit="1" customWidth="1"/>
    <col min="20" max="20" width="17" bestFit="1" customWidth="1"/>
    <col min="21" max="21" width="6.140625" bestFit="1" customWidth="1"/>
    <col min="22" max="22" width="17" bestFit="1" customWidth="1"/>
    <col min="23" max="23" width="6.140625" bestFit="1" customWidth="1"/>
    <col min="24" max="24" width="17" bestFit="1" customWidth="1"/>
    <col min="25" max="25" width="6.140625" bestFit="1" customWidth="1"/>
    <col min="26" max="26" width="17" bestFit="1" customWidth="1"/>
    <col min="27" max="27" width="7.42578125" customWidth="1"/>
    <col min="28" max="28" width="17" bestFit="1" customWidth="1"/>
    <col min="29" max="29" width="11.42578125" customWidth="1"/>
  </cols>
  <sheetData>
    <row r="1" spans="1:28" ht="18.75" x14ac:dyDescent="0.25">
      <c r="A1" s="46" t="s">
        <v>58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ht="15.75" customHeight="1" x14ac:dyDescent="0.25">
      <c r="A2" s="49" t="s">
        <v>62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28" ht="15.75" customHeight="1" x14ac:dyDescent="0.25">
      <c r="A3" s="49" t="s">
        <v>63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</row>
    <row r="4" spans="1:28" ht="18.75" x14ac:dyDescent="0.25">
      <c r="A4" s="50" t="s">
        <v>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</row>
    <row r="5" spans="1:28" s="3" customFormat="1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s="4" customFormat="1" ht="18.7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10" t="s">
        <v>64</v>
      </c>
      <c r="Y6" s="10"/>
      <c r="Z6" s="5"/>
      <c r="AA6" s="10"/>
      <c r="AB6" s="10"/>
    </row>
    <row r="7" spans="1:28" ht="15" customHeight="1" x14ac:dyDescent="0.25">
      <c r="A7" s="51" t="s">
        <v>0</v>
      </c>
      <c r="B7" s="51" t="s">
        <v>1</v>
      </c>
      <c r="C7" s="51" t="s">
        <v>2</v>
      </c>
      <c r="D7" s="51" t="s">
        <v>3</v>
      </c>
      <c r="E7" s="47" t="s">
        <v>7</v>
      </c>
      <c r="F7" s="48"/>
      <c r="G7" s="47" t="s">
        <v>8</v>
      </c>
      <c r="H7" s="48"/>
      <c r="I7" s="47" t="s">
        <v>9</v>
      </c>
      <c r="J7" s="48"/>
      <c r="K7" s="47" t="s">
        <v>10</v>
      </c>
      <c r="L7" s="48"/>
      <c r="M7" s="47" t="s">
        <v>11</v>
      </c>
      <c r="N7" s="48"/>
      <c r="O7" s="47" t="s">
        <v>12</v>
      </c>
      <c r="P7" s="48"/>
      <c r="Q7" s="47" t="s">
        <v>13</v>
      </c>
      <c r="R7" s="48"/>
      <c r="S7" s="47" t="s">
        <v>14</v>
      </c>
      <c r="T7" s="48"/>
      <c r="U7" s="47" t="s">
        <v>15</v>
      </c>
      <c r="V7" s="48"/>
      <c r="W7" s="47" t="s">
        <v>16</v>
      </c>
      <c r="X7" s="48"/>
      <c r="Y7" s="47" t="s">
        <v>17</v>
      </c>
      <c r="Z7" s="48"/>
      <c r="AA7" s="47" t="s">
        <v>18</v>
      </c>
      <c r="AB7" s="48"/>
    </row>
    <row r="8" spans="1:28" ht="30" customHeight="1" x14ac:dyDescent="0.25">
      <c r="A8" s="51"/>
      <c r="B8" s="51"/>
      <c r="C8" s="51"/>
      <c r="D8" s="51"/>
      <c r="E8" s="7" t="s">
        <v>4</v>
      </c>
      <c r="F8" s="7" t="s">
        <v>5</v>
      </c>
      <c r="G8" s="7" t="s">
        <v>4</v>
      </c>
      <c r="H8" s="7" t="s">
        <v>5</v>
      </c>
      <c r="I8" s="7" t="s">
        <v>4</v>
      </c>
      <c r="J8" s="7" t="s">
        <v>5</v>
      </c>
      <c r="K8" s="7" t="s">
        <v>4</v>
      </c>
      <c r="L8" s="7" t="s">
        <v>5</v>
      </c>
      <c r="M8" s="7" t="s">
        <v>4</v>
      </c>
      <c r="N8" s="7" t="s">
        <v>5</v>
      </c>
      <c r="O8" s="7" t="s">
        <v>4</v>
      </c>
      <c r="P8" s="7" t="s">
        <v>5</v>
      </c>
      <c r="Q8" s="7" t="s">
        <v>4</v>
      </c>
      <c r="R8" s="7" t="s">
        <v>5</v>
      </c>
      <c r="S8" s="7" t="s">
        <v>4</v>
      </c>
      <c r="T8" s="7" t="s">
        <v>5</v>
      </c>
      <c r="U8" s="7" t="s">
        <v>4</v>
      </c>
      <c r="V8" s="7" t="s">
        <v>5</v>
      </c>
      <c r="W8" s="7" t="s">
        <v>4</v>
      </c>
      <c r="X8" s="7" t="s">
        <v>5</v>
      </c>
      <c r="Y8" s="7" t="s">
        <v>4</v>
      </c>
      <c r="Z8" s="7" t="s">
        <v>5</v>
      </c>
      <c r="AA8" s="7" t="s">
        <v>4</v>
      </c>
      <c r="AB8" s="7" t="s">
        <v>5</v>
      </c>
    </row>
    <row r="9" spans="1:28" s="22" customFormat="1" ht="27" x14ac:dyDescent="0.2">
      <c r="A9" s="18" t="s">
        <v>34</v>
      </c>
      <c r="B9" s="19" t="s">
        <v>21</v>
      </c>
      <c r="C9" s="20">
        <f>MAX(E9,G9,I9,K9,M9,O9,Q9,S9,U9,W9,Y9,AA9)</f>
        <v>2850</v>
      </c>
      <c r="D9" s="31">
        <f>+F9+H9+J9+L9+N9+P9+R9+T9+V9+X9+Z9+AB9</f>
        <v>1899076.8989999997</v>
      </c>
      <c r="E9" s="21">
        <v>0</v>
      </c>
      <c r="F9" s="31">
        <f>+F10+F11+F12+F13+F14</f>
        <v>0</v>
      </c>
      <c r="G9" s="21">
        <v>0</v>
      </c>
      <c r="H9" s="31">
        <f>+H10+H11+H12+H13+H14</f>
        <v>339635.72900000005</v>
      </c>
      <c r="I9" s="21">
        <v>1947</v>
      </c>
      <c r="J9" s="31">
        <f>+J10+J11+J12+J13+J14</f>
        <v>303108</v>
      </c>
      <c r="K9" s="21">
        <v>2321</v>
      </c>
      <c r="L9" s="31">
        <f>+L10+L11+L12+L13+L14</f>
        <v>203556.5</v>
      </c>
      <c r="M9" s="21">
        <v>0</v>
      </c>
      <c r="N9" s="31">
        <f>+N10+N11+N12+N13+N14</f>
        <v>181779.5</v>
      </c>
      <c r="O9" s="21">
        <v>2850</v>
      </c>
      <c r="P9" s="31">
        <f>+P10+P11+P12+P13+P14</f>
        <v>208563.24000000002</v>
      </c>
      <c r="Q9" s="21">
        <v>0</v>
      </c>
      <c r="R9" s="31">
        <f>+R10+R11+R12+R13+R14</f>
        <v>28594</v>
      </c>
      <c r="S9" s="21">
        <v>0</v>
      </c>
      <c r="T9" s="31">
        <f>+T10+T11+T12+T13+T14</f>
        <v>125010.16</v>
      </c>
      <c r="U9" s="21">
        <v>2160</v>
      </c>
      <c r="V9" s="31">
        <f>+V10+V11+V12+V13+V14</f>
        <v>52728.44</v>
      </c>
      <c r="W9" s="21">
        <v>2699</v>
      </c>
      <c r="X9" s="31">
        <f>+X10+X11+X12+X13+X14</f>
        <v>444916.32999999996</v>
      </c>
      <c r="Y9" s="21">
        <v>763</v>
      </c>
      <c r="Z9" s="31">
        <f>+Z10+Z11+Z12+Z13+Z14</f>
        <v>11185</v>
      </c>
      <c r="AA9" s="21">
        <v>2699</v>
      </c>
      <c r="AB9" s="31">
        <f>+AB10+AB11+AB12+AB13+AB14</f>
        <v>0</v>
      </c>
    </row>
    <row r="10" spans="1:28" ht="40.5" x14ac:dyDescent="0.25">
      <c r="A10" s="8" t="s">
        <v>35</v>
      </c>
      <c r="B10" s="17" t="s">
        <v>22</v>
      </c>
      <c r="C10" s="11">
        <f t="shared" ref="C10:C29" si="0">+E10+G10+I10+K10+M10+O10+Q10+S10+U10+W10+Y10+AA10</f>
        <v>3844</v>
      </c>
      <c r="D10" s="32">
        <f>+F10+H10+J10+L10+N10+P10+R10+T10+V10+X10+Z10+AB10</f>
        <v>57232.7</v>
      </c>
      <c r="E10" s="9">
        <v>0</v>
      </c>
      <c r="F10" s="23">
        <v>0</v>
      </c>
      <c r="G10" s="24">
        <v>102</v>
      </c>
      <c r="H10" s="30">
        <v>0</v>
      </c>
      <c r="I10" s="24">
        <v>447</v>
      </c>
      <c r="J10" s="30">
        <v>23118</v>
      </c>
      <c r="K10" s="24">
        <v>440</v>
      </c>
      <c r="L10" s="30">
        <v>0</v>
      </c>
      <c r="M10" s="24">
        <v>448</v>
      </c>
      <c r="N10" s="30">
        <v>0</v>
      </c>
      <c r="O10" s="24">
        <v>454</v>
      </c>
      <c r="P10" s="30">
        <v>14495.7</v>
      </c>
      <c r="Q10" s="24">
        <v>0</v>
      </c>
      <c r="R10" s="30">
        <v>0</v>
      </c>
      <c r="S10" s="24">
        <v>127</v>
      </c>
      <c r="T10" s="30">
        <v>1394</v>
      </c>
      <c r="U10" s="24">
        <v>464</v>
      </c>
      <c r="V10" s="30">
        <v>12225</v>
      </c>
      <c r="W10" s="24">
        <v>456</v>
      </c>
      <c r="X10" s="30">
        <v>0</v>
      </c>
      <c r="Y10" s="24">
        <v>455</v>
      </c>
      <c r="Z10" s="30">
        <v>6000</v>
      </c>
      <c r="AA10" s="24">
        <v>451</v>
      </c>
      <c r="AB10" s="25">
        <v>0</v>
      </c>
    </row>
    <row r="11" spans="1:28" ht="27" x14ac:dyDescent="0.25">
      <c r="A11" s="8" t="s">
        <v>36</v>
      </c>
      <c r="B11" s="17" t="s">
        <v>23</v>
      </c>
      <c r="C11" s="11">
        <f>MAX(E11,G11,I11,K11,M11,O11,Q11,S11,U11,W11,Y11,AA11)</f>
        <v>3844</v>
      </c>
      <c r="D11" s="32">
        <f t="shared" ref="D11:D29" si="1">+F11+H11+J11+L11+N11+P11+R11+T11+V11+X11+Z11+AB11</f>
        <v>1140361.6000000001</v>
      </c>
      <c r="E11" s="9">
        <v>0</v>
      </c>
      <c r="F11" s="23">
        <v>0</v>
      </c>
      <c r="G11" s="24">
        <v>0</v>
      </c>
      <c r="H11" s="30">
        <v>105135</v>
      </c>
      <c r="I11" s="24">
        <v>3382</v>
      </c>
      <c r="J11" s="30">
        <v>31515</v>
      </c>
      <c r="K11" s="24">
        <v>3382</v>
      </c>
      <c r="L11" s="30">
        <v>168954</v>
      </c>
      <c r="M11" s="24">
        <v>0</v>
      </c>
      <c r="N11" s="30">
        <v>130201.60000000001</v>
      </c>
      <c r="O11" s="24">
        <v>3382</v>
      </c>
      <c r="P11" s="30">
        <v>166498.5</v>
      </c>
      <c r="Q11" s="24">
        <v>0</v>
      </c>
      <c r="R11" s="30">
        <v>17814</v>
      </c>
      <c r="S11" s="24">
        <v>0</v>
      </c>
      <c r="T11" s="30">
        <v>115315.5</v>
      </c>
      <c r="U11" s="24">
        <v>3844</v>
      </c>
      <c r="V11" s="30">
        <v>30350</v>
      </c>
      <c r="W11" s="24">
        <v>3844</v>
      </c>
      <c r="X11" s="30">
        <v>371178</v>
      </c>
      <c r="Y11" s="24">
        <v>0</v>
      </c>
      <c r="Z11" s="30">
        <v>3400</v>
      </c>
      <c r="AA11" s="24">
        <v>3844</v>
      </c>
      <c r="AB11" s="25">
        <v>0</v>
      </c>
    </row>
    <row r="12" spans="1:28" ht="54" x14ac:dyDescent="0.25">
      <c r="A12" s="8" t="s">
        <v>37</v>
      </c>
      <c r="B12" s="17" t="s">
        <v>24</v>
      </c>
      <c r="C12" s="11">
        <f t="shared" si="0"/>
        <v>3780</v>
      </c>
      <c r="D12" s="32">
        <f t="shared" si="1"/>
        <v>135974.25</v>
      </c>
      <c r="E12" s="9">
        <v>0</v>
      </c>
      <c r="F12" s="23">
        <v>0</v>
      </c>
      <c r="G12" s="24">
        <v>307</v>
      </c>
      <c r="H12" s="30">
        <v>1355</v>
      </c>
      <c r="I12" s="24">
        <v>195</v>
      </c>
      <c r="J12" s="30">
        <v>535.6</v>
      </c>
      <c r="K12" s="24">
        <v>483</v>
      </c>
      <c r="L12" s="30">
        <v>140</v>
      </c>
      <c r="M12" s="24">
        <v>449</v>
      </c>
      <c r="N12" s="30">
        <v>37143</v>
      </c>
      <c r="O12" s="24">
        <v>339</v>
      </c>
      <c r="P12" s="30">
        <v>25125.039999999997</v>
      </c>
      <c r="Q12" s="24">
        <v>0</v>
      </c>
      <c r="R12" s="30">
        <v>0</v>
      </c>
      <c r="S12" s="24">
        <v>85</v>
      </c>
      <c r="T12" s="30">
        <v>715</v>
      </c>
      <c r="U12" s="24">
        <v>367</v>
      </c>
      <c r="V12" s="30">
        <v>9808.44</v>
      </c>
      <c r="W12" s="24">
        <v>1014</v>
      </c>
      <c r="X12" s="30">
        <v>61152.17</v>
      </c>
      <c r="Y12" s="24">
        <v>113</v>
      </c>
      <c r="Z12" s="30">
        <v>0</v>
      </c>
      <c r="AA12" s="24">
        <v>428</v>
      </c>
      <c r="AB12" s="25">
        <v>0</v>
      </c>
    </row>
    <row r="13" spans="1:28" ht="54" x14ac:dyDescent="0.25">
      <c r="A13" s="8" t="s">
        <v>38</v>
      </c>
      <c r="B13" s="17" t="s">
        <v>25</v>
      </c>
      <c r="C13" s="11">
        <f t="shared" si="0"/>
        <v>23</v>
      </c>
      <c r="D13" s="32">
        <f t="shared" si="1"/>
        <v>67604.12000000001</v>
      </c>
      <c r="E13" s="9">
        <v>0</v>
      </c>
      <c r="F13" s="23">
        <v>0</v>
      </c>
      <c r="G13" s="24">
        <v>0</v>
      </c>
      <c r="H13" s="30">
        <v>4244</v>
      </c>
      <c r="I13" s="24">
        <v>6</v>
      </c>
      <c r="J13" s="30">
        <v>13399.4</v>
      </c>
      <c r="K13" s="24">
        <v>1</v>
      </c>
      <c r="L13" s="30">
        <v>0</v>
      </c>
      <c r="M13" s="24">
        <v>1</v>
      </c>
      <c r="N13" s="30">
        <v>14434.9</v>
      </c>
      <c r="O13" s="24">
        <v>2</v>
      </c>
      <c r="P13" s="30">
        <v>2444</v>
      </c>
      <c r="Q13" s="24">
        <v>1</v>
      </c>
      <c r="R13" s="30">
        <v>10780</v>
      </c>
      <c r="S13" s="24">
        <v>1</v>
      </c>
      <c r="T13" s="30">
        <v>7585.66</v>
      </c>
      <c r="U13" s="24">
        <v>4</v>
      </c>
      <c r="V13" s="30">
        <v>345</v>
      </c>
      <c r="W13" s="24">
        <v>5</v>
      </c>
      <c r="X13" s="30">
        <v>12586.16</v>
      </c>
      <c r="Y13" s="24">
        <v>2</v>
      </c>
      <c r="Z13" s="30">
        <v>1785</v>
      </c>
      <c r="AA13" s="24">
        <v>0</v>
      </c>
      <c r="AB13" s="25">
        <v>0</v>
      </c>
    </row>
    <row r="14" spans="1:28" ht="27" x14ac:dyDescent="0.25">
      <c r="A14" s="8" t="s">
        <v>39</v>
      </c>
      <c r="B14" s="17" t="s">
        <v>26</v>
      </c>
      <c r="C14" s="11">
        <f t="shared" si="0"/>
        <v>173</v>
      </c>
      <c r="D14" s="32">
        <f t="shared" si="1"/>
        <v>497904.22900000005</v>
      </c>
      <c r="E14" s="9">
        <v>36</v>
      </c>
      <c r="F14" s="23">
        <v>0</v>
      </c>
      <c r="G14" s="24">
        <v>67</v>
      </c>
      <c r="H14" s="30">
        <v>228901.72900000002</v>
      </c>
      <c r="I14" s="24">
        <v>42</v>
      </c>
      <c r="J14" s="30">
        <v>234540</v>
      </c>
      <c r="K14" s="24">
        <v>18</v>
      </c>
      <c r="L14" s="30">
        <v>34462.5</v>
      </c>
      <c r="M14" s="24">
        <v>2</v>
      </c>
      <c r="N14" s="30">
        <v>0</v>
      </c>
      <c r="O14" s="24">
        <v>2</v>
      </c>
      <c r="P14" s="30">
        <v>0</v>
      </c>
      <c r="Q14" s="24">
        <v>2</v>
      </c>
      <c r="R14" s="30">
        <v>0</v>
      </c>
      <c r="S14" s="24">
        <v>1</v>
      </c>
      <c r="T14" s="30">
        <v>0</v>
      </c>
      <c r="U14" s="24">
        <v>1</v>
      </c>
      <c r="V14" s="30">
        <v>0</v>
      </c>
      <c r="W14" s="24">
        <v>1</v>
      </c>
      <c r="X14" s="30">
        <v>0</v>
      </c>
      <c r="Y14" s="24">
        <v>1</v>
      </c>
      <c r="Z14" s="30">
        <v>0</v>
      </c>
      <c r="AA14" s="24">
        <v>0</v>
      </c>
      <c r="AB14" s="25">
        <v>0</v>
      </c>
    </row>
    <row r="15" spans="1:28" s="28" customFormat="1" ht="54" x14ac:dyDescent="0.25">
      <c r="A15" s="18" t="s">
        <v>40</v>
      </c>
      <c r="B15" s="19" t="s">
        <v>27</v>
      </c>
      <c r="C15" s="20">
        <f>MAX(E15,G15,I15,K15,M15,O15,Q15,S15,U15,W15,Y15,AA15)</f>
        <v>6</v>
      </c>
      <c r="D15" s="31">
        <f t="shared" si="1"/>
        <v>4000598.07</v>
      </c>
      <c r="E15" s="21">
        <v>6</v>
      </c>
      <c r="F15" s="35">
        <f>+F16+F17+F18</f>
        <v>0</v>
      </c>
      <c r="G15" s="27">
        <v>6</v>
      </c>
      <c r="H15" s="35">
        <f>+H16+H17+H18</f>
        <v>106965</v>
      </c>
      <c r="I15" s="27">
        <v>6</v>
      </c>
      <c r="J15" s="35">
        <f>+J16+J17+J18</f>
        <v>93305.600000000006</v>
      </c>
      <c r="K15" s="27">
        <v>6</v>
      </c>
      <c r="L15" s="35">
        <f>+L16+L17+L18</f>
        <v>79125</v>
      </c>
      <c r="M15" s="27">
        <v>6</v>
      </c>
      <c r="N15" s="35">
        <f>+N16+N17+N18</f>
        <v>100406</v>
      </c>
      <c r="O15" s="27">
        <v>6</v>
      </c>
      <c r="P15" s="35">
        <f>+P16+P17+P18</f>
        <v>919261.8600000001</v>
      </c>
      <c r="Q15" s="27">
        <v>6</v>
      </c>
      <c r="R15" s="35">
        <f>+R16+R17+R18</f>
        <v>1060181.1200000001</v>
      </c>
      <c r="S15" s="27">
        <v>6</v>
      </c>
      <c r="T15" s="35">
        <f>+T16+T17+T18</f>
        <v>558929.72</v>
      </c>
      <c r="U15" s="27">
        <v>6</v>
      </c>
      <c r="V15" s="35">
        <f>+V16+V17+V18</f>
        <v>300622.77</v>
      </c>
      <c r="W15" s="27">
        <v>6</v>
      </c>
      <c r="X15" s="35">
        <f>+X16+X17+X18</f>
        <v>748010</v>
      </c>
      <c r="Y15" s="27">
        <v>6</v>
      </c>
      <c r="Z15" s="35">
        <f>+Z16+Z17+Z18</f>
        <v>33791</v>
      </c>
      <c r="AA15" s="27">
        <v>6</v>
      </c>
      <c r="AB15" s="35">
        <f>+AB16+AB17+AB18</f>
        <v>0</v>
      </c>
    </row>
    <row r="16" spans="1:28" ht="40.5" x14ac:dyDescent="0.25">
      <c r="A16" s="8" t="s">
        <v>41</v>
      </c>
      <c r="B16" s="17" t="s">
        <v>28</v>
      </c>
      <c r="C16" s="11">
        <f t="shared" si="0"/>
        <v>383</v>
      </c>
      <c r="D16" s="32">
        <f t="shared" si="1"/>
        <v>3361876.07</v>
      </c>
      <c r="E16" s="9">
        <v>44</v>
      </c>
      <c r="F16" s="33">
        <v>0</v>
      </c>
      <c r="G16" s="24">
        <v>33</v>
      </c>
      <c r="H16" s="33">
        <v>106965</v>
      </c>
      <c r="I16" s="24">
        <v>31</v>
      </c>
      <c r="J16" s="34">
        <v>81304.600000000006</v>
      </c>
      <c r="K16" s="24">
        <v>25</v>
      </c>
      <c r="L16" s="34">
        <v>79125</v>
      </c>
      <c r="M16" s="24">
        <v>27</v>
      </c>
      <c r="N16" s="34">
        <v>99306</v>
      </c>
      <c r="O16" s="24">
        <v>27</v>
      </c>
      <c r="P16" s="34">
        <v>416472.86000000004</v>
      </c>
      <c r="Q16" s="24">
        <v>53</v>
      </c>
      <c r="R16" s="34">
        <v>937349.12000000011</v>
      </c>
      <c r="S16" s="24">
        <v>36</v>
      </c>
      <c r="T16" s="34">
        <v>558929.72</v>
      </c>
      <c r="U16" s="24">
        <v>26</v>
      </c>
      <c r="V16" s="26">
        <v>300622.77</v>
      </c>
      <c r="W16" s="24">
        <v>34</v>
      </c>
      <c r="X16" s="34">
        <v>748010</v>
      </c>
      <c r="Y16" s="24">
        <v>26</v>
      </c>
      <c r="Z16" s="34">
        <v>33791</v>
      </c>
      <c r="AA16" s="24">
        <v>21</v>
      </c>
      <c r="AB16" s="25">
        <v>0</v>
      </c>
    </row>
    <row r="17" spans="1:28" s="4" customFormat="1" ht="54" x14ac:dyDescent="0.25">
      <c r="A17" s="8" t="s">
        <v>42</v>
      </c>
      <c r="B17" s="17" t="s">
        <v>29</v>
      </c>
      <c r="C17" s="11">
        <f t="shared" si="0"/>
        <v>16</v>
      </c>
      <c r="D17" s="32">
        <f t="shared" si="1"/>
        <v>180000</v>
      </c>
      <c r="E17" s="9">
        <v>1</v>
      </c>
      <c r="F17" s="33">
        <v>0</v>
      </c>
      <c r="G17" s="24">
        <v>7</v>
      </c>
      <c r="H17" s="33">
        <v>0</v>
      </c>
      <c r="I17" s="24">
        <v>0</v>
      </c>
      <c r="J17" s="34">
        <v>12001</v>
      </c>
      <c r="K17" s="24">
        <v>0</v>
      </c>
      <c r="L17" s="34">
        <v>0</v>
      </c>
      <c r="M17" s="24">
        <v>0</v>
      </c>
      <c r="N17" s="34">
        <v>1100</v>
      </c>
      <c r="O17" s="24">
        <v>0</v>
      </c>
      <c r="P17" s="34">
        <v>44067</v>
      </c>
      <c r="Q17" s="24">
        <v>1</v>
      </c>
      <c r="R17" s="34">
        <v>122832</v>
      </c>
      <c r="S17" s="24">
        <v>0</v>
      </c>
      <c r="T17" s="34">
        <v>0</v>
      </c>
      <c r="U17" s="24">
        <v>7</v>
      </c>
      <c r="V17" s="26">
        <v>0</v>
      </c>
      <c r="W17" s="24">
        <v>0</v>
      </c>
      <c r="X17" s="34">
        <v>0</v>
      </c>
      <c r="Y17" s="24">
        <v>0</v>
      </c>
      <c r="Z17" s="34">
        <v>0</v>
      </c>
      <c r="AA17" s="24">
        <v>0</v>
      </c>
      <c r="AB17" s="25">
        <v>0</v>
      </c>
    </row>
    <row r="18" spans="1:28" s="4" customFormat="1" ht="40.5" x14ac:dyDescent="0.25">
      <c r="A18" s="8" t="s">
        <v>43</v>
      </c>
      <c r="B18" s="17" t="s">
        <v>26</v>
      </c>
      <c r="C18" s="11">
        <f t="shared" si="0"/>
        <v>1</v>
      </c>
      <c r="D18" s="32">
        <f t="shared" si="1"/>
        <v>458722</v>
      </c>
      <c r="E18" s="9">
        <v>0</v>
      </c>
      <c r="F18" s="33">
        <v>0</v>
      </c>
      <c r="G18" s="24">
        <v>0</v>
      </c>
      <c r="H18" s="33">
        <v>0</v>
      </c>
      <c r="I18" s="24">
        <v>0</v>
      </c>
      <c r="J18" s="34">
        <v>0</v>
      </c>
      <c r="K18" s="24">
        <v>0</v>
      </c>
      <c r="L18" s="34">
        <v>0</v>
      </c>
      <c r="M18" s="24">
        <v>0</v>
      </c>
      <c r="N18" s="34">
        <v>0</v>
      </c>
      <c r="O18" s="24">
        <v>1</v>
      </c>
      <c r="P18" s="34">
        <v>458722</v>
      </c>
      <c r="Q18" s="24">
        <v>0</v>
      </c>
      <c r="R18" s="34">
        <v>0</v>
      </c>
      <c r="S18" s="24">
        <v>0</v>
      </c>
      <c r="T18" s="34">
        <v>0</v>
      </c>
      <c r="U18" s="24">
        <v>0</v>
      </c>
      <c r="V18" s="26">
        <v>0</v>
      </c>
      <c r="W18" s="24">
        <v>0</v>
      </c>
      <c r="X18" s="34">
        <v>0</v>
      </c>
      <c r="Y18" s="24">
        <v>0</v>
      </c>
      <c r="Z18" s="34">
        <v>0</v>
      </c>
      <c r="AA18" s="24">
        <v>0</v>
      </c>
      <c r="AB18" s="25">
        <v>0</v>
      </c>
    </row>
    <row r="19" spans="1:28" s="28" customFormat="1" ht="40.5" x14ac:dyDescent="0.25">
      <c r="A19" s="18" t="s">
        <v>44</v>
      </c>
      <c r="B19" s="19" t="s">
        <v>30</v>
      </c>
      <c r="C19" s="20">
        <f>MAX(E19,G19,I19,K19,M19,O19,Q19,S19,U19,W19,Y19,AA19)</f>
        <v>208</v>
      </c>
      <c r="D19" s="31">
        <f t="shared" si="1"/>
        <v>1550664.5</v>
      </c>
      <c r="E19" s="21">
        <v>0</v>
      </c>
      <c r="F19" s="35">
        <f>+F20+F21</f>
        <v>0</v>
      </c>
      <c r="G19" s="27">
        <v>199</v>
      </c>
      <c r="H19" s="35">
        <f>+H20+H21</f>
        <v>75054.5</v>
      </c>
      <c r="I19" s="27">
        <v>3</v>
      </c>
      <c r="J19" s="35">
        <f>+J20+J21</f>
        <v>45200</v>
      </c>
      <c r="K19" s="27">
        <v>2</v>
      </c>
      <c r="L19" s="35">
        <f>+L20+L21</f>
        <v>363200</v>
      </c>
      <c r="M19" s="27">
        <v>25</v>
      </c>
      <c r="N19" s="35">
        <f>+N20+N21</f>
        <v>42285</v>
      </c>
      <c r="O19" s="29">
        <v>3</v>
      </c>
      <c r="P19" s="35">
        <f>+P20+P21</f>
        <v>1800</v>
      </c>
      <c r="Q19" s="27">
        <v>15</v>
      </c>
      <c r="R19" s="35">
        <f>+R20+R21</f>
        <v>200200</v>
      </c>
      <c r="S19" s="27">
        <v>198</v>
      </c>
      <c r="T19" s="35">
        <f>+T20+T21</f>
        <v>200450</v>
      </c>
      <c r="U19" s="27">
        <v>0</v>
      </c>
      <c r="V19" s="35">
        <f>+V20+V21</f>
        <v>3875</v>
      </c>
      <c r="W19" s="27">
        <v>0</v>
      </c>
      <c r="X19" s="35">
        <f>+X20+X21</f>
        <v>3000</v>
      </c>
      <c r="Y19" s="27">
        <v>0</v>
      </c>
      <c r="Z19" s="35">
        <f>+Z20+Z21</f>
        <v>615600</v>
      </c>
      <c r="AA19" s="27">
        <v>208</v>
      </c>
      <c r="AB19" s="35">
        <f>+AB20+AB21</f>
        <v>0</v>
      </c>
    </row>
    <row r="20" spans="1:28" ht="27" x14ac:dyDescent="0.25">
      <c r="A20" s="8" t="s">
        <v>45</v>
      </c>
      <c r="B20" s="17" t="s">
        <v>26</v>
      </c>
      <c r="C20" s="11">
        <f t="shared" si="0"/>
        <v>30</v>
      </c>
      <c r="D20" s="12">
        <f t="shared" si="1"/>
        <v>1172664.5</v>
      </c>
      <c r="E20" s="9">
        <v>0</v>
      </c>
      <c r="F20" s="25">
        <v>0</v>
      </c>
      <c r="G20" s="24">
        <v>13</v>
      </c>
      <c r="H20" s="30">
        <v>75054.5</v>
      </c>
      <c r="I20" s="24">
        <v>0</v>
      </c>
      <c r="J20" s="30">
        <v>45200</v>
      </c>
      <c r="K20" s="24">
        <v>1</v>
      </c>
      <c r="L20" s="30">
        <v>363200</v>
      </c>
      <c r="M20" s="24">
        <v>1</v>
      </c>
      <c r="N20" s="30">
        <v>42285</v>
      </c>
      <c r="O20" s="24">
        <v>0</v>
      </c>
      <c r="P20" s="30">
        <v>1800</v>
      </c>
      <c r="Q20" s="24">
        <v>1</v>
      </c>
      <c r="R20" s="30">
        <v>11200</v>
      </c>
      <c r="S20" s="24">
        <v>12</v>
      </c>
      <c r="T20" s="30">
        <v>200450</v>
      </c>
      <c r="U20" s="24">
        <v>1</v>
      </c>
      <c r="V20" s="30">
        <v>3875</v>
      </c>
      <c r="W20" s="24">
        <v>0</v>
      </c>
      <c r="X20" s="30">
        <v>3000</v>
      </c>
      <c r="Y20" s="24">
        <v>0</v>
      </c>
      <c r="Z20" s="30">
        <v>426600</v>
      </c>
      <c r="AA20" s="24">
        <v>1</v>
      </c>
      <c r="AB20" s="25">
        <v>0</v>
      </c>
    </row>
    <row r="21" spans="1:28" s="4" customFormat="1" ht="54" x14ac:dyDescent="0.25">
      <c r="A21" s="8" t="s">
        <v>46</v>
      </c>
      <c r="B21" s="17" t="s">
        <v>26</v>
      </c>
      <c r="C21" s="11">
        <f t="shared" si="0"/>
        <v>10</v>
      </c>
      <c r="D21" s="12">
        <f t="shared" si="1"/>
        <v>378000</v>
      </c>
      <c r="E21" s="9">
        <v>0</v>
      </c>
      <c r="F21" s="25">
        <v>0</v>
      </c>
      <c r="G21" s="24">
        <v>2</v>
      </c>
      <c r="H21" s="30">
        <v>0</v>
      </c>
      <c r="I21" s="24">
        <v>1</v>
      </c>
      <c r="J21" s="30">
        <v>0</v>
      </c>
      <c r="K21" s="24">
        <v>0</v>
      </c>
      <c r="L21" s="30">
        <v>0</v>
      </c>
      <c r="M21" s="24">
        <v>0</v>
      </c>
      <c r="N21" s="30">
        <v>0</v>
      </c>
      <c r="O21" s="24">
        <v>3</v>
      </c>
      <c r="P21" s="30">
        <v>0</v>
      </c>
      <c r="Q21" s="24">
        <v>0</v>
      </c>
      <c r="R21" s="30">
        <v>189000</v>
      </c>
      <c r="S21" s="24">
        <v>1</v>
      </c>
      <c r="T21" s="30">
        <v>0</v>
      </c>
      <c r="U21" s="24">
        <v>0</v>
      </c>
      <c r="V21" s="30">
        <v>0</v>
      </c>
      <c r="W21" s="24">
        <v>0</v>
      </c>
      <c r="X21" s="30">
        <v>0</v>
      </c>
      <c r="Y21" s="24">
        <v>0</v>
      </c>
      <c r="Z21" s="30">
        <v>189000</v>
      </c>
      <c r="AA21" s="24">
        <v>3</v>
      </c>
      <c r="AB21" s="25">
        <v>0</v>
      </c>
    </row>
    <row r="22" spans="1:28" s="28" customFormat="1" ht="27" x14ac:dyDescent="0.25">
      <c r="A22" s="18" t="s">
        <v>47</v>
      </c>
      <c r="B22" s="19" t="s">
        <v>26</v>
      </c>
      <c r="C22" s="20">
        <f t="shared" si="0"/>
        <v>148</v>
      </c>
      <c r="D22" s="31">
        <f t="shared" si="1"/>
        <v>29043064.530000001</v>
      </c>
      <c r="E22" s="21">
        <v>9</v>
      </c>
      <c r="F22" s="35">
        <f>+F23+F24+F25+F26+F27+F28+F29</f>
        <v>2597006</v>
      </c>
      <c r="G22" s="27">
        <v>11</v>
      </c>
      <c r="H22" s="35">
        <f>+H23+H24+H25+H26+H27+H28+H29</f>
        <v>2282355.9000000004</v>
      </c>
      <c r="I22" s="27">
        <v>11</v>
      </c>
      <c r="J22" s="35">
        <f>+J23+J24+J25+J26+J27+J28+J29</f>
        <v>1917847.7000000002</v>
      </c>
      <c r="K22" s="27">
        <v>11</v>
      </c>
      <c r="L22" s="35">
        <f>+L23+L24+L25+L26+L27+L28+L29</f>
        <v>1838170.36</v>
      </c>
      <c r="M22" s="27">
        <v>17</v>
      </c>
      <c r="N22" s="35">
        <f>+N23+N24+N25+N26+N27+N28+N29</f>
        <v>1811732.37</v>
      </c>
      <c r="O22" s="27">
        <v>13</v>
      </c>
      <c r="P22" s="35">
        <f>+P23+P24+P25+P26+P27+P28+P29</f>
        <v>2192663.5</v>
      </c>
      <c r="Q22" s="27">
        <v>10</v>
      </c>
      <c r="R22" s="35">
        <f>+R23+R24+R25+R26+R27+R28+R29</f>
        <v>3678252.8899999997</v>
      </c>
      <c r="S22" s="27">
        <v>16</v>
      </c>
      <c r="T22" s="35">
        <f>+T23+T24+T25+T26+T27+T28+T29</f>
        <v>2337682.75</v>
      </c>
      <c r="U22" s="27">
        <v>13</v>
      </c>
      <c r="V22" s="35">
        <f>+V23+V24+V25+V26+V27+V28+V29</f>
        <v>2032598.51</v>
      </c>
      <c r="W22" s="27">
        <v>16</v>
      </c>
      <c r="X22" s="35">
        <f>+X23+X24+X25+X26+X27+X28+X29</f>
        <v>1956208.3299999998</v>
      </c>
      <c r="Y22" s="27">
        <v>12</v>
      </c>
      <c r="Z22" s="35">
        <f>+Z23+Z24+Z25+Z26+Z27+Z28+Z29</f>
        <v>1773453.22</v>
      </c>
      <c r="AA22" s="27">
        <v>9</v>
      </c>
      <c r="AB22" s="35">
        <f>+AB23+AB24+AB25+AB26+AB27+AB28+AB29</f>
        <v>4625093</v>
      </c>
    </row>
    <row r="23" spans="1:28" ht="40.5" x14ac:dyDescent="0.25">
      <c r="A23" s="8" t="s">
        <v>48</v>
      </c>
      <c r="B23" s="17" t="s">
        <v>31</v>
      </c>
      <c r="C23" s="11">
        <f>MAX(E23,G23,I23,K23,M23,O23,Q23,S23,U23,W23,Y23,AA23)</f>
        <v>383</v>
      </c>
      <c r="D23" s="32">
        <f t="shared" si="1"/>
        <v>24993657</v>
      </c>
      <c r="E23" s="9">
        <v>380</v>
      </c>
      <c r="F23" s="30">
        <v>2561980</v>
      </c>
      <c r="G23" s="24">
        <v>380</v>
      </c>
      <c r="H23" s="30">
        <v>2063982</v>
      </c>
      <c r="I23" s="24">
        <v>380</v>
      </c>
      <c r="J23" s="30">
        <v>1769573</v>
      </c>
      <c r="K23" s="24">
        <v>380</v>
      </c>
      <c r="L23" s="30">
        <v>1682983</v>
      </c>
      <c r="M23" s="24">
        <v>380</v>
      </c>
      <c r="N23" s="30">
        <v>1636483</v>
      </c>
      <c r="O23" s="24">
        <v>380</v>
      </c>
      <c r="P23" s="30">
        <v>1563983</v>
      </c>
      <c r="Q23" s="24">
        <v>380</v>
      </c>
      <c r="R23" s="30">
        <v>2266683</v>
      </c>
      <c r="S23" s="24">
        <v>383</v>
      </c>
      <c r="T23" s="30">
        <v>2105183</v>
      </c>
      <c r="U23" s="24">
        <v>383</v>
      </c>
      <c r="V23" s="30">
        <v>1622739</v>
      </c>
      <c r="W23" s="24">
        <v>383</v>
      </c>
      <c r="X23" s="30">
        <v>1564572</v>
      </c>
      <c r="Y23" s="24">
        <v>383</v>
      </c>
      <c r="Z23" s="30">
        <v>1565983</v>
      </c>
      <c r="AA23" s="24">
        <v>383</v>
      </c>
      <c r="AB23" s="30">
        <v>4589513</v>
      </c>
    </row>
    <row r="24" spans="1:28" ht="54" x14ac:dyDescent="0.25">
      <c r="A24" s="8" t="s">
        <v>49</v>
      </c>
      <c r="B24" s="17" t="s">
        <v>26</v>
      </c>
      <c r="C24" s="11">
        <f t="shared" si="0"/>
        <v>12</v>
      </c>
      <c r="D24" s="32">
        <f t="shared" si="1"/>
        <v>2272000</v>
      </c>
      <c r="E24" s="9">
        <v>1</v>
      </c>
      <c r="F24" s="30">
        <v>0</v>
      </c>
      <c r="G24" s="24">
        <v>1</v>
      </c>
      <c r="H24" s="30">
        <v>139163</v>
      </c>
      <c r="I24" s="24">
        <v>1</v>
      </c>
      <c r="J24" s="30">
        <v>52120</v>
      </c>
      <c r="K24" s="24">
        <v>1</v>
      </c>
      <c r="L24" s="30">
        <v>31448</v>
      </c>
      <c r="M24" s="24">
        <v>1</v>
      </c>
      <c r="N24" s="30">
        <v>35000</v>
      </c>
      <c r="O24" s="24">
        <v>1</v>
      </c>
      <c r="P24" s="30">
        <v>155176</v>
      </c>
      <c r="Q24" s="24">
        <v>1</v>
      </c>
      <c r="R24" s="30">
        <v>1223030</v>
      </c>
      <c r="S24" s="24">
        <v>1</v>
      </c>
      <c r="T24" s="30">
        <v>33930</v>
      </c>
      <c r="U24" s="24">
        <v>1</v>
      </c>
      <c r="V24" s="30">
        <v>272870</v>
      </c>
      <c r="W24" s="24">
        <v>1</v>
      </c>
      <c r="X24" s="30">
        <v>212930</v>
      </c>
      <c r="Y24" s="24">
        <v>1</v>
      </c>
      <c r="Z24" s="30">
        <v>116333</v>
      </c>
      <c r="AA24" s="24">
        <v>1</v>
      </c>
      <c r="AB24" s="30">
        <v>0</v>
      </c>
    </row>
    <row r="25" spans="1:28" ht="54" x14ac:dyDescent="0.25">
      <c r="A25" s="8" t="s">
        <v>50</v>
      </c>
      <c r="B25" s="17" t="s">
        <v>26</v>
      </c>
      <c r="C25" s="11">
        <f t="shared" si="0"/>
        <v>72</v>
      </c>
      <c r="D25" s="32">
        <f t="shared" si="1"/>
        <v>694163.11</v>
      </c>
      <c r="E25" s="9">
        <v>6</v>
      </c>
      <c r="F25" s="30">
        <v>35026</v>
      </c>
      <c r="G25" s="24">
        <v>6</v>
      </c>
      <c r="H25" s="30">
        <v>41258.5</v>
      </c>
      <c r="I25" s="24">
        <v>6</v>
      </c>
      <c r="J25" s="30">
        <v>64441.5</v>
      </c>
      <c r="K25" s="24">
        <v>6</v>
      </c>
      <c r="L25" s="30">
        <v>37641</v>
      </c>
      <c r="M25" s="24">
        <v>6</v>
      </c>
      <c r="N25" s="30">
        <v>44167.76</v>
      </c>
      <c r="O25" s="24">
        <v>6</v>
      </c>
      <c r="P25" s="30">
        <v>96394.9</v>
      </c>
      <c r="Q25" s="24">
        <v>6</v>
      </c>
      <c r="R25" s="30">
        <v>134813</v>
      </c>
      <c r="S25" s="24">
        <v>6</v>
      </c>
      <c r="T25" s="30">
        <v>75062.5</v>
      </c>
      <c r="U25" s="24">
        <v>6</v>
      </c>
      <c r="V25" s="30">
        <v>43180.95</v>
      </c>
      <c r="W25" s="24">
        <v>6</v>
      </c>
      <c r="X25" s="30">
        <v>42671</v>
      </c>
      <c r="Y25" s="24">
        <v>6</v>
      </c>
      <c r="Z25" s="30">
        <v>43926</v>
      </c>
      <c r="AA25" s="24">
        <v>6</v>
      </c>
      <c r="AB25" s="30">
        <v>35580</v>
      </c>
    </row>
    <row r="26" spans="1:28" ht="54" x14ac:dyDescent="0.25">
      <c r="A26" s="8" t="s">
        <v>51</v>
      </c>
      <c r="B26" s="17" t="s">
        <v>26</v>
      </c>
      <c r="C26" s="11">
        <f t="shared" si="0"/>
        <v>6</v>
      </c>
      <c r="D26" s="32">
        <f t="shared" si="1"/>
        <v>22199.52</v>
      </c>
      <c r="E26" s="9">
        <v>1</v>
      </c>
      <c r="F26" s="30">
        <v>0</v>
      </c>
      <c r="G26" s="24">
        <v>1</v>
      </c>
      <c r="H26" s="30">
        <v>6302.7199999999993</v>
      </c>
      <c r="I26" s="24">
        <v>0</v>
      </c>
      <c r="J26" s="30">
        <v>0</v>
      </c>
      <c r="K26" s="24">
        <v>0</v>
      </c>
      <c r="L26" s="30">
        <v>0</v>
      </c>
      <c r="M26" s="24">
        <v>1</v>
      </c>
      <c r="N26" s="30">
        <v>4405.3599999999997</v>
      </c>
      <c r="O26" s="24">
        <v>0</v>
      </c>
      <c r="P26" s="30">
        <v>0</v>
      </c>
      <c r="Q26" s="24">
        <v>0</v>
      </c>
      <c r="R26" s="30">
        <v>0</v>
      </c>
      <c r="S26" s="24">
        <v>1</v>
      </c>
      <c r="T26" s="30">
        <v>3693.36</v>
      </c>
      <c r="U26" s="24">
        <v>1</v>
      </c>
      <c r="V26" s="30">
        <v>4120.3599999999997</v>
      </c>
      <c r="W26" s="24">
        <v>0</v>
      </c>
      <c r="X26" s="30">
        <v>0</v>
      </c>
      <c r="Y26" s="24">
        <v>1</v>
      </c>
      <c r="Z26" s="30">
        <v>3677.7200000000003</v>
      </c>
      <c r="AA26" s="24">
        <v>0</v>
      </c>
      <c r="AB26" s="30">
        <v>0</v>
      </c>
    </row>
    <row r="27" spans="1:28" ht="54" x14ac:dyDescent="0.25">
      <c r="A27" s="8" t="s">
        <v>52</v>
      </c>
      <c r="B27" s="17" t="s">
        <v>26</v>
      </c>
      <c r="C27" s="11">
        <f t="shared" si="0"/>
        <v>34</v>
      </c>
      <c r="D27" s="32">
        <f t="shared" si="1"/>
        <v>310015</v>
      </c>
      <c r="E27" s="9">
        <v>0</v>
      </c>
      <c r="F27" s="30">
        <v>0</v>
      </c>
      <c r="G27" s="24">
        <v>2</v>
      </c>
      <c r="H27" s="30">
        <v>1435</v>
      </c>
      <c r="I27" s="24">
        <v>7</v>
      </c>
      <c r="J27" s="30">
        <v>1230</v>
      </c>
      <c r="K27" s="24">
        <v>1</v>
      </c>
      <c r="L27" s="30">
        <v>0</v>
      </c>
      <c r="M27" s="24">
        <v>3</v>
      </c>
      <c r="N27" s="30">
        <v>0</v>
      </c>
      <c r="O27" s="24">
        <v>5</v>
      </c>
      <c r="P27" s="30">
        <v>305478</v>
      </c>
      <c r="Q27" s="24">
        <v>0</v>
      </c>
      <c r="R27" s="30">
        <v>0</v>
      </c>
      <c r="S27" s="24">
        <v>1</v>
      </c>
      <c r="T27" s="30">
        <v>1435</v>
      </c>
      <c r="U27" s="24">
        <v>7</v>
      </c>
      <c r="V27" s="30">
        <v>277</v>
      </c>
      <c r="W27" s="24">
        <v>2</v>
      </c>
      <c r="X27" s="30">
        <v>160</v>
      </c>
      <c r="Y27" s="24">
        <v>4</v>
      </c>
      <c r="Z27" s="30">
        <v>0</v>
      </c>
      <c r="AA27" s="24">
        <v>2</v>
      </c>
      <c r="AB27" s="30">
        <v>0</v>
      </c>
    </row>
    <row r="28" spans="1:28" ht="40.5" x14ac:dyDescent="0.25">
      <c r="A28" s="8" t="s">
        <v>53</v>
      </c>
      <c r="B28" s="17" t="s">
        <v>32</v>
      </c>
      <c r="C28" s="11">
        <f t="shared" si="0"/>
        <v>236</v>
      </c>
      <c r="D28" s="32">
        <f t="shared" si="1"/>
        <v>144754.70000000001</v>
      </c>
      <c r="E28" s="9">
        <v>0</v>
      </c>
      <c r="F28" s="30">
        <v>0</v>
      </c>
      <c r="G28" s="24">
        <v>0</v>
      </c>
      <c r="H28" s="30">
        <v>0</v>
      </c>
      <c r="I28" s="24">
        <v>5</v>
      </c>
      <c r="J28" s="30">
        <v>3343.6</v>
      </c>
      <c r="K28" s="24">
        <v>3</v>
      </c>
      <c r="L28" s="30">
        <v>1738.56</v>
      </c>
      <c r="M28" s="24">
        <v>41</v>
      </c>
      <c r="N28" s="30">
        <v>20877.02</v>
      </c>
      <c r="O28" s="24">
        <v>40</v>
      </c>
      <c r="P28" s="30">
        <v>25295.599999999999</v>
      </c>
      <c r="Q28" s="24">
        <v>17</v>
      </c>
      <c r="R28" s="30">
        <v>7233.84</v>
      </c>
      <c r="S28" s="24">
        <v>27</v>
      </c>
      <c r="T28" s="30">
        <v>19711</v>
      </c>
      <c r="U28" s="24">
        <v>17</v>
      </c>
      <c r="V28" s="30">
        <v>12323.2</v>
      </c>
      <c r="W28" s="24">
        <v>86</v>
      </c>
      <c r="X28" s="30">
        <v>54231.880000000005</v>
      </c>
      <c r="Y28" s="24">
        <v>0</v>
      </c>
      <c r="Z28" s="30">
        <v>0</v>
      </c>
      <c r="AA28" s="24">
        <v>0</v>
      </c>
      <c r="AB28" s="30">
        <v>0</v>
      </c>
    </row>
    <row r="29" spans="1:28" s="4" customFormat="1" ht="40.5" x14ac:dyDescent="0.25">
      <c r="A29" s="8" t="s">
        <v>54</v>
      </c>
      <c r="B29" s="17" t="s">
        <v>33</v>
      </c>
      <c r="C29" s="11">
        <f t="shared" si="0"/>
        <v>722</v>
      </c>
      <c r="D29" s="32">
        <f t="shared" si="1"/>
        <v>606275.19999999995</v>
      </c>
      <c r="E29" s="9">
        <v>0</v>
      </c>
      <c r="F29" s="30">
        <v>0</v>
      </c>
      <c r="G29" s="24">
        <v>34</v>
      </c>
      <c r="H29" s="30">
        <v>30214.68</v>
      </c>
      <c r="I29" s="24">
        <v>34</v>
      </c>
      <c r="J29" s="30">
        <v>27139.599999999999</v>
      </c>
      <c r="K29" s="24">
        <v>72</v>
      </c>
      <c r="L29" s="30">
        <v>84359.8</v>
      </c>
      <c r="M29" s="24">
        <v>117</v>
      </c>
      <c r="N29" s="30">
        <v>70799.23</v>
      </c>
      <c r="O29" s="24">
        <v>55</v>
      </c>
      <c r="P29" s="30">
        <v>46336</v>
      </c>
      <c r="Q29" s="24">
        <v>55</v>
      </c>
      <c r="R29" s="30">
        <v>46493.05</v>
      </c>
      <c r="S29" s="24">
        <v>80</v>
      </c>
      <c r="T29" s="30">
        <v>98667.89</v>
      </c>
      <c r="U29" s="24">
        <v>70</v>
      </c>
      <c r="V29" s="30">
        <v>77088</v>
      </c>
      <c r="W29" s="24">
        <v>130</v>
      </c>
      <c r="X29" s="30">
        <v>81643.449999999983</v>
      </c>
      <c r="Y29" s="24">
        <v>75</v>
      </c>
      <c r="Z29" s="30">
        <v>43533.5</v>
      </c>
      <c r="AA29" s="24">
        <v>0</v>
      </c>
      <c r="AB29" s="30">
        <v>0</v>
      </c>
    </row>
    <row r="30" spans="1:28" s="28" customFormat="1" ht="27" x14ac:dyDescent="0.25">
      <c r="A30" s="18" t="s">
        <v>55</v>
      </c>
      <c r="B30" s="19" t="s">
        <v>26</v>
      </c>
      <c r="C30" s="20">
        <f t="shared" ref="C30:C44" si="2">+E30+G30+I30+K30+M30+O30+Q30+S30+U30+W30+Y30+AA30</f>
        <v>148</v>
      </c>
      <c r="D30" s="31">
        <f t="shared" ref="D30:D43" si="3">+F30+H30+J30+L30+N30+P30+R30+T30+V30+X30+Z30+AB30</f>
        <v>67868603</v>
      </c>
      <c r="E30" s="21">
        <v>9</v>
      </c>
      <c r="F30" s="35">
        <f>+F31+F32+F33+F34+F35+F36+F37+F38+F39+F40+F41+F42+F43</f>
        <v>8168810.9000000004</v>
      </c>
      <c r="G30" s="27">
        <v>11</v>
      </c>
      <c r="H30" s="35">
        <f>+H31+H32+H33+H34+H35+H36+H37+H38+H39+H40+H41+H42+H43</f>
        <v>4624423.3</v>
      </c>
      <c r="I30" s="27">
        <v>11</v>
      </c>
      <c r="J30" s="35">
        <f>+J31+J32+J33+J34+J35+J36+J37+J38+J39+J40+J41+J42+J43</f>
        <v>6079422.5999999996</v>
      </c>
      <c r="K30" s="27">
        <v>11</v>
      </c>
      <c r="L30" s="35">
        <f>+L31+L32+L33+L34+L35+L36+L37+L38+L39+L40+L41+L42+L43</f>
        <v>5392088.25</v>
      </c>
      <c r="M30" s="27">
        <v>17</v>
      </c>
      <c r="N30" s="35">
        <f>+N31+N32+N33+N34+N35+N36+N37+N38+N39+N40+N41+N42+N43</f>
        <v>5254548.07</v>
      </c>
      <c r="O30" s="27">
        <v>13</v>
      </c>
      <c r="P30" s="35">
        <f>+P31+P32+P33+P34+P35+P36+P37+P38+P39+P40+P41+P42+P43</f>
        <v>4619287.4000000004</v>
      </c>
      <c r="Q30" s="27">
        <v>10</v>
      </c>
      <c r="R30" s="35">
        <f>+R31+R32+R33+R34+R35+R36+R37+R38+R39+R40+R41+R42+R43</f>
        <v>6170621.7000000002</v>
      </c>
      <c r="S30" s="27">
        <v>16</v>
      </c>
      <c r="T30" s="35">
        <f>+T31+T32+T33+T34+T35+T36+T37+T38+T39+T40+T41+T42+T43</f>
        <v>4904682.42</v>
      </c>
      <c r="U30" s="27">
        <v>13</v>
      </c>
      <c r="V30" s="35">
        <f>+V31+V32+V33+V34+V35+V36+V37+V38+V39+V40+V41+V42+V43</f>
        <v>5237296</v>
      </c>
      <c r="W30" s="27">
        <v>16</v>
      </c>
      <c r="X30" s="35">
        <f>+X31+X32+X33+X34+X35+X36+X37+X38+X39+X40+X41+X42+X43</f>
        <v>5332345.7599999988</v>
      </c>
      <c r="Y30" s="27">
        <v>12</v>
      </c>
      <c r="Z30" s="35">
        <f>+Z31+Z32+Z33+Z34+Z35+Z36+Z37+Z38+Z39+Z40+Z41+Z42+Z43</f>
        <v>5044505.6500000004</v>
      </c>
      <c r="AA30" s="27">
        <v>9</v>
      </c>
      <c r="AB30" s="35">
        <f>+AB31+AB32+AB33+AB34+AB35+AB36+AB37+AB38+AB39+AB40+AB41+AB42+AB43</f>
        <v>7040570.9500000002</v>
      </c>
    </row>
    <row r="31" spans="1:28" s="4" customFormat="1" ht="40.5" x14ac:dyDescent="0.25">
      <c r="A31" s="8" t="s">
        <v>35</v>
      </c>
      <c r="B31" s="17" t="s">
        <v>22</v>
      </c>
      <c r="C31" s="11">
        <f t="shared" si="2"/>
        <v>3844</v>
      </c>
      <c r="D31" s="12">
        <f>+F31+H31+J31+L31+N31+P31+R31+T31+V31+X31+Z31+AB31</f>
        <v>63084.9</v>
      </c>
      <c r="E31" s="9">
        <v>0</v>
      </c>
      <c r="F31" s="30">
        <v>0</v>
      </c>
      <c r="G31" s="24">
        <v>102</v>
      </c>
      <c r="H31" s="30">
        <v>0</v>
      </c>
      <c r="I31" s="24">
        <v>447</v>
      </c>
      <c r="J31" s="30">
        <v>36070.300000000003</v>
      </c>
      <c r="K31" s="24">
        <v>440</v>
      </c>
      <c r="L31" s="30">
        <v>135</v>
      </c>
      <c r="M31" s="24">
        <v>448</v>
      </c>
      <c r="N31" s="30">
        <v>135</v>
      </c>
      <c r="O31" s="24">
        <v>454</v>
      </c>
      <c r="P31" s="30">
        <v>22459.599999999999</v>
      </c>
      <c r="Q31" s="24">
        <v>0</v>
      </c>
      <c r="R31" s="30">
        <v>0</v>
      </c>
      <c r="S31" s="24">
        <v>127</v>
      </c>
      <c r="T31" s="30">
        <v>0</v>
      </c>
      <c r="U31" s="24">
        <v>464</v>
      </c>
      <c r="V31" s="30">
        <v>4150</v>
      </c>
      <c r="W31" s="24">
        <v>456</v>
      </c>
      <c r="X31" s="30">
        <v>0</v>
      </c>
      <c r="Y31" s="24">
        <v>455</v>
      </c>
      <c r="Z31" s="30">
        <v>135</v>
      </c>
      <c r="AA31" s="24">
        <v>451</v>
      </c>
      <c r="AB31" s="30">
        <v>0</v>
      </c>
    </row>
    <row r="32" spans="1:28" s="4" customFormat="1" ht="27" x14ac:dyDescent="0.25">
      <c r="A32" s="8" t="s">
        <v>36</v>
      </c>
      <c r="B32" s="17" t="s">
        <v>23</v>
      </c>
      <c r="C32" s="11">
        <f>MAX(E32,G32,I32,K32,M32,O32,Q32,S32,U32,W32,Y32,AA32)</f>
        <v>3844</v>
      </c>
      <c r="D32" s="12">
        <f t="shared" si="3"/>
        <v>145287.70000000001</v>
      </c>
      <c r="E32" s="9">
        <v>0</v>
      </c>
      <c r="F32" s="30">
        <v>0</v>
      </c>
      <c r="G32" s="24">
        <v>0</v>
      </c>
      <c r="H32" s="30">
        <v>2300</v>
      </c>
      <c r="I32" s="24">
        <v>3382</v>
      </c>
      <c r="J32" s="30">
        <v>14449</v>
      </c>
      <c r="K32" s="24">
        <v>3382</v>
      </c>
      <c r="L32" s="30">
        <v>37062.5</v>
      </c>
      <c r="M32" s="24">
        <v>0</v>
      </c>
      <c r="N32" s="30">
        <v>1400</v>
      </c>
      <c r="O32" s="24">
        <v>3382</v>
      </c>
      <c r="P32" s="30">
        <v>68398.100000000006</v>
      </c>
      <c r="Q32" s="24">
        <v>0</v>
      </c>
      <c r="R32" s="30">
        <v>1400</v>
      </c>
      <c r="S32" s="24">
        <v>0</v>
      </c>
      <c r="T32" s="30">
        <v>2723</v>
      </c>
      <c r="U32" s="24">
        <v>3844</v>
      </c>
      <c r="V32" s="30">
        <v>1400</v>
      </c>
      <c r="W32" s="24">
        <v>3844</v>
      </c>
      <c r="X32" s="30">
        <v>13855.1</v>
      </c>
      <c r="Y32" s="24">
        <v>0</v>
      </c>
      <c r="Z32" s="30">
        <v>2300</v>
      </c>
      <c r="AA32" s="24">
        <v>3844</v>
      </c>
      <c r="AB32" s="30">
        <v>0</v>
      </c>
    </row>
    <row r="33" spans="1:28" s="4" customFormat="1" ht="54" x14ac:dyDescent="0.25">
      <c r="A33" s="8" t="s">
        <v>37</v>
      </c>
      <c r="B33" s="17" t="s">
        <v>24</v>
      </c>
      <c r="C33" s="11">
        <f t="shared" si="2"/>
        <v>3780</v>
      </c>
      <c r="D33" s="12">
        <f t="shared" si="3"/>
        <v>117555.18</v>
      </c>
      <c r="E33" s="9">
        <v>0</v>
      </c>
      <c r="F33" s="30">
        <v>0</v>
      </c>
      <c r="G33" s="24">
        <v>307</v>
      </c>
      <c r="H33" s="30">
        <v>0</v>
      </c>
      <c r="I33" s="24">
        <v>195</v>
      </c>
      <c r="J33" s="30">
        <v>0</v>
      </c>
      <c r="K33" s="24">
        <v>483</v>
      </c>
      <c r="L33" s="30">
        <v>0</v>
      </c>
      <c r="M33" s="24">
        <v>449</v>
      </c>
      <c r="N33" s="30">
        <v>27080.219999999998</v>
      </c>
      <c r="O33" s="24">
        <v>339</v>
      </c>
      <c r="P33" s="30">
        <v>0</v>
      </c>
      <c r="Q33" s="24">
        <v>0</v>
      </c>
      <c r="R33" s="30">
        <v>0</v>
      </c>
      <c r="S33" s="24">
        <v>85</v>
      </c>
      <c r="T33" s="30">
        <v>0</v>
      </c>
      <c r="U33" s="24">
        <v>367</v>
      </c>
      <c r="V33" s="30">
        <v>0</v>
      </c>
      <c r="W33" s="24">
        <v>1014</v>
      </c>
      <c r="X33" s="30">
        <v>90474.959999999992</v>
      </c>
      <c r="Y33" s="24">
        <v>113</v>
      </c>
      <c r="Z33" s="30">
        <v>0</v>
      </c>
      <c r="AA33" s="24">
        <v>428</v>
      </c>
      <c r="AB33" s="30">
        <v>0</v>
      </c>
    </row>
    <row r="34" spans="1:28" s="4" customFormat="1" ht="54" x14ac:dyDescent="0.25">
      <c r="A34" s="8" t="s">
        <v>38</v>
      </c>
      <c r="B34" s="17" t="s">
        <v>25</v>
      </c>
      <c r="C34" s="11">
        <f t="shared" si="2"/>
        <v>23</v>
      </c>
      <c r="D34" s="12">
        <f t="shared" si="3"/>
        <v>9500.2999999999993</v>
      </c>
      <c r="E34" s="9">
        <v>0</v>
      </c>
      <c r="F34" s="30">
        <v>0</v>
      </c>
      <c r="G34" s="24">
        <v>0</v>
      </c>
      <c r="H34" s="30">
        <v>2500</v>
      </c>
      <c r="I34" s="24">
        <v>6</v>
      </c>
      <c r="J34" s="30">
        <v>0</v>
      </c>
      <c r="K34" s="24">
        <v>1</v>
      </c>
      <c r="L34" s="30">
        <v>0</v>
      </c>
      <c r="M34" s="24">
        <v>1</v>
      </c>
      <c r="N34" s="30">
        <v>0</v>
      </c>
      <c r="O34" s="24">
        <v>2</v>
      </c>
      <c r="P34" s="30">
        <v>0</v>
      </c>
      <c r="Q34" s="24">
        <v>1</v>
      </c>
      <c r="R34" s="30">
        <v>3500.3</v>
      </c>
      <c r="S34" s="24">
        <v>1</v>
      </c>
      <c r="T34" s="30">
        <v>3500</v>
      </c>
      <c r="U34" s="24">
        <v>4</v>
      </c>
      <c r="V34" s="30">
        <v>0</v>
      </c>
      <c r="W34" s="24">
        <v>5</v>
      </c>
      <c r="X34" s="30">
        <v>0</v>
      </c>
      <c r="Y34" s="24">
        <v>2</v>
      </c>
      <c r="Z34" s="30">
        <v>0</v>
      </c>
      <c r="AA34" s="24">
        <v>0</v>
      </c>
      <c r="AB34" s="30">
        <v>0</v>
      </c>
    </row>
    <row r="35" spans="1:28" s="4" customFormat="1" ht="27" x14ac:dyDescent="0.25">
      <c r="A35" s="8" t="s">
        <v>39</v>
      </c>
      <c r="B35" s="17" t="s">
        <v>26</v>
      </c>
      <c r="C35" s="11">
        <f t="shared" si="2"/>
        <v>173</v>
      </c>
      <c r="D35" s="12">
        <f t="shared" si="3"/>
        <v>95245</v>
      </c>
      <c r="E35" s="9">
        <v>36</v>
      </c>
      <c r="F35" s="30">
        <v>0</v>
      </c>
      <c r="G35" s="24">
        <v>67</v>
      </c>
      <c r="H35" s="30">
        <v>57365.000000000007</v>
      </c>
      <c r="I35" s="24">
        <v>42</v>
      </c>
      <c r="J35" s="30">
        <v>37880</v>
      </c>
      <c r="K35" s="24">
        <v>18</v>
      </c>
      <c r="L35" s="30">
        <v>0</v>
      </c>
      <c r="M35" s="24">
        <v>2</v>
      </c>
      <c r="N35" s="30">
        <v>0</v>
      </c>
      <c r="O35" s="24">
        <v>2</v>
      </c>
      <c r="P35" s="30">
        <v>0</v>
      </c>
      <c r="Q35" s="24">
        <v>2</v>
      </c>
      <c r="R35" s="30">
        <v>0</v>
      </c>
      <c r="S35" s="24">
        <v>1</v>
      </c>
      <c r="T35" s="30">
        <v>0</v>
      </c>
      <c r="U35" s="24">
        <v>1</v>
      </c>
      <c r="V35" s="30">
        <v>0</v>
      </c>
      <c r="W35" s="24">
        <v>1</v>
      </c>
      <c r="X35" s="30">
        <v>0</v>
      </c>
      <c r="Y35" s="24">
        <v>1</v>
      </c>
      <c r="Z35" s="30">
        <v>0</v>
      </c>
      <c r="AA35" s="24">
        <v>0</v>
      </c>
      <c r="AB35" s="30">
        <v>0</v>
      </c>
    </row>
    <row r="36" spans="1:28" s="4" customFormat="1" ht="32.25" customHeight="1" x14ac:dyDescent="0.25">
      <c r="A36" s="8" t="s">
        <v>41</v>
      </c>
      <c r="B36" s="17" t="s">
        <v>28</v>
      </c>
      <c r="C36" s="11">
        <f t="shared" si="2"/>
        <v>383</v>
      </c>
      <c r="D36" s="12">
        <f t="shared" si="3"/>
        <v>260646.41999999998</v>
      </c>
      <c r="E36" s="9">
        <v>44</v>
      </c>
      <c r="F36" s="30">
        <v>0</v>
      </c>
      <c r="G36" s="24">
        <v>33</v>
      </c>
      <c r="H36" s="30">
        <v>1200</v>
      </c>
      <c r="I36" s="24">
        <v>31</v>
      </c>
      <c r="J36" s="30">
        <v>5200</v>
      </c>
      <c r="K36" s="24">
        <v>25</v>
      </c>
      <c r="L36" s="30">
        <v>1200</v>
      </c>
      <c r="M36" s="24">
        <v>27</v>
      </c>
      <c r="N36" s="30">
        <v>1200</v>
      </c>
      <c r="O36" s="24">
        <v>27</v>
      </c>
      <c r="P36" s="30">
        <v>4000</v>
      </c>
      <c r="Q36" s="24">
        <v>53</v>
      </c>
      <c r="R36" s="30">
        <v>127828</v>
      </c>
      <c r="S36" s="24">
        <v>36</v>
      </c>
      <c r="T36" s="30">
        <v>112418.42</v>
      </c>
      <c r="U36" s="24">
        <v>26</v>
      </c>
      <c r="V36" s="30">
        <v>1200</v>
      </c>
      <c r="W36" s="24">
        <v>34</v>
      </c>
      <c r="X36" s="30">
        <v>1200</v>
      </c>
      <c r="Y36" s="24">
        <v>26</v>
      </c>
      <c r="Z36" s="30">
        <v>5200</v>
      </c>
      <c r="AA36" s="24">
        <v>21</v>
      </c>
      <c r="AB36" s="30">
        <v>0</v>
      </c>
    </row>
    <row r="37" spans="1:28" s="4" customFormat="1" ht="27" x14ac:dyDescent="0.25">
      <c r="A37" s="8" t="s">
        <v>45</v>
      </c>
      <c r="B37" s="17" t="s">
        <v>26</v>
      </c>
      <c r="C37" s="11">
        <f t="shared" si="2"/>
        <v>30</v>
      </c>
      <c r="D37" s="12">
        <f t="shared" si="3"/>
        <v>15130</v>
      </c>
      <c r="E37" s="9">
        <v>0</v>
      </c>
      <c r="F37" s="30">
        <v>0</v>
      </c>
      <c r="G37" s="24">
        <v>13</v>
      </c>
      <c r="H37" s="30">
        <v>1888</v>
      </c>
      <c r="I37" s="24">
        <v>0</v>
      </c>
      <c r="J37" s="30">
        <v>1400</v>
      </c>
      <c r="K37" s="24">
        <v>1</v>
      </c>
      <c r="L37" s="30">
        <v>0</v>
      </c>
      <c r="M37" s="24">
        <v>1</v>
      </c>
      <c r="N37" s="30">
        <v>0</v>
      </c>
      <c r="O37" s="24">
        <v>0</v>
      </c>
      <c r="P37" s="30">
        <v>0</v>
      </c>
      <c r="Q37" s="24">
        <v>1</v>
      </c>
      <c r="R37" s="30">
        <v>0</v>
      </c>
      <c r="S37" s="24">
        <v>12</v>
      </c>
      <c r="T37" s="30">
        <v>1342</v>
      </c>
      <c r="U37" s="24">
        <v>1</v>
      </c>
      <c r="V37" s="30">
        <v>0</v>
      </c>
      <c r="W37" s="24">
        <v>0</v>
      </c>
      <c r="X37" s="30">
        <v>0</v>
      </c>
      <c r="Y37" s="24">
        <v>0</v>
      </c>
      <c r="Z37" s="30">
        <v>10500</v>
      </c>
      <c r="AA37" s="24">
        <v>1</v>
      </c>
      <c r="AB37" s="30">
        <v>0</v>
      </c>
    </row>
    <row r="38" spans="1:28" s="4" customFormat="1" ht="40.5" x14ac:dyDescent="0.25">
      <c r="A38" s="8" t="s">
        <v>48</v>
      </c>
      <c r="B38" s="17" t="s">
        <v>31</v>
      </c>
      <c r="C38" s="11">
        <f>MAX(E38,G38,I38,K38,M38,O38,Q38,S38,U38,W38,Y38,AA38)</f>
        <v>383</v>
      </c>
      <c r="D38" s="12">
        <f t="shared" si="3"/>
        <v>63400536</v>
      </c>
      <c r="E38" s="9">
        <v>380</v>
      </c>
      <c r="F38" s="30">
        <v>7907409</v>
      </c>
      <c r="G38" s="24">
        <v>380</v>
      </c>
      <c r="H38" s="30">
        <v>4233909</v>
      </c>
      <c r="I38" s="24">
        <v>380</v>
      </c>
      <c r="J38" s="30">
        <v>5641182</v>
      </c>
      <c r="K38" s="24">
        <v>380</v>
      </c>
      <c r="L38" s="30">
        <v>5068409</v>
      </c>
      <c r="M38" s="24">
        <v>380</v>
      </c>
      <c r="N38" s="30">
        <v>4904409</v>
      </c>
      <c r="O38" s="24">
        <v>380</v>
      </c>
      <c r="P38" s="30">
        <v>4233909</v>
      </c>
      <c r="Q38" s="24">
        <v>380</v>
      </c>
      <c r="R38" s="30">
        <v>5738909</v>
      </c>
      <c r="S38" s="24">
        <v>383</v>
      </c>
      <c r="T38" s="30">
        <v>4392809</v>
      </c>
      <c r="U38" s="24">
        <v>383</v>
      </c>
      <c r="V38" s="30">
        <v>4890665</v>
      </c>
      <c r="W38" s="24">
        <v>383</v>
      </c>
      <c r="X38" s="30">
        <v>4934719</v>
      </c>
      <c r="Y38" s="24">
        <v>383</v>
      </c>
      <c r="Z38" s="30">
        <v>4665909</v>
      </c>
      <c r="AA38" s="24">
        <v>383</v>
      </c>
      <c r="AB38" s="30">
        <v>6788298</v>
      </c>
    </row>
    <row r="39" spans="1:28" s="4" customFormat="1" ht="54" x14ac:dyDescent="0.25">
      <c r="A39" s="8" t="s">
        <v>49</v>
      </c>
      <c r="B39" s="17" t="s">
        <v>26</v>
      </c>
      <c r="C39" s="11">
        <f t="shared" si="2"/>
        <v>12</v>
      </c>
      <c r="D39" s="12">
        <f t="shared" si="3"/>
        <v>1189872</v>
      </c>
      <c r="E39" s="9">
        <v>1</v>
      </c>
      <c r="F39" s="30">
        <v>66921</v>
      </c>
      <c r="G39" s="24">
        <v>1</v>
      </c>
      <c r="H39" s="30">
        <v>119621</v>
      </c>
      <c r="I39" s="24">
        <v>1</v>
      </c>
      <c r="J39" s="30">
        <v>110171</v>
      </c>
      <c r="K39" s="24">
        <v>1</v>
      </c>
      <c r="L39" s="30">
        <v>96871</v>
      </c>
      <c r="M39" s="24">
        <v>1</v>
      </c>
      <c r="N39" s="30">
        <v>110171</v>
      </c>
      <c r="O39" s="24">
        <v>1</v>
      </c>
      <c r="P39" s="30">
        <v>96871</v>
      </c>
      <c r="Q39" s="24">
        <v>1</v>
      </c>
      <c r="R39" s="30">
        <v>99191</v>
      </c>
      <c r="S39" s="24">
        <v>1</v>
      </c>
      <c r="T39" s="30">
        <v>96871</v>
      </c>
      <c r="U39" s="24">
        <v>1</v>
      </c>
      <c r="V39" s="30">
        <v>102571</v>
      </c>
      <c r="W39" s="24">
        <v>1</v>
      </c>
      <c r="X39" s="30">
        <v>96871</v>
      </c>
      <c r="Y39" s="24">
        <v>1</v>
      </c>
      <c r="Z39" s="30">
        <v>125321</v>
      </c>
      <c r="AA39" s="24">
        <v>1</v>
      </c>
      <c r="AB39" s="30">
        <v>68421</v>
      </c>
    </row>
    <row r="40" spans="1:28" s="4" customFormat="1" ht="54" x14ac:dyDescent="0.25">
      <c r="A40" s="8" t="s">
        <v>50</v>
      </c>
      <c r="B40" s="17" t="s">
        <v>26</v>
      </c>
      <c r="C40" s="11">
        <f t="shared" si="2"/>
        <v>72</v>
      </c>
      <c r="D40" s="12">
        <f t="shared" si="3"/>
        <v>2397364.75</v>
      </c>
      <c r="E40" s="9">
        <v>6</v>
      </c>
      <c r="F40" s="30">
        <v>194480.9</v>
      </c>
      <c r="G40" s="24">
        <v>6</v>
      </c>
      <c r="H40" s="30">
        <v>200762.30000000002</v>
      </c>
      <c r="I40" s="24">
        <v>6</v>
      </c>
      <c r="J40" s="30">
        <v>231884.5</v>
      </c>
      <c r="K40" s="24">
        <v>6</v>
      </c>
      <c r="L40" s="30">
        <v>188410.75</v>
      </c>
      <c r="M40" s="24">
        <v>6</v>
      </c>
      <c r="N40" s="30">
        <v>190356.45</v>
      </c>
      <c r="O40" s="24">
        <v>6</v>
      </c>
      <c r="P40" s="30">
        <v>193649.7</v>
      </c>
      <c r="Q40" s="24">
        <v>6</v>
      </c>
      <c r="R40" s="30">
        <v>199793.4</v>
      </c>
      <c r="S40" s="24">
        <v>6</v>
      </c>
      <c r="T40" s="30">
        <v>230870</v>
      </c>
      <c r="U40" s="24">
        <v>6</v>
      </c>
      <c r="V40" s="30">
        <v>198496</v>
      </c>
      <c r="W40" s="24">
        <v>6</v>
      </c>
      <c r="X40" s="30">
        <v>195048.85</v>
      </c>
      <c r="Y40" s="24">
        <v>6</v>
      </c>
      <c r="Z40" s="30">
        <v>189759.95</v>
      </c>
      <c r="AA40" s="24">
        <v>6</v>
      </c>
      <c r="AB40" s="30">
        <v>183851.95</v>
      </c>
    </row>
    <row r="41" spans="1:28" s="4" customFormat="1" ht="54" x14ac:dyDescent="0.25">
      <c r="A41" s="8" t="s">
        <v>51</v>
      </c>
      <c r="B41" s="17" t="s">
        <v>26</v>
      </c>
      <c r="C41" s="11">
        <f t="shared" si="2"/>
        <v>6</v>
      </c>
      <c r="D41" s="12">
        <f t="shared" si="3"/>
        <v>104082</v>
      </c>
      <c r="E41" s="9">
        <v>1</v>
      </c>
      <c r="F41" s="30">
        <v>0</v>
      </c>
      <c r="G41" s="24">
        <v>1</v>
      </c>
      <c r="H41" s="30">
        <v>4620</v>
      </c>
      <c r="I41" s="24">
        <v>0</v>
      </c>
      <c r="J41" s="30">
        <v>0</v>
      </c>
      <c r="K41" s="24">
        <v>0</v>
      </c>
      <c r="L41" s="30">
        <v>0</v>
      </c>
      <c r="M41" s="24">
        <v>1</v>
      </c>
      <c r="N41" s="30">
        <v>17720</v>
      </c>
      <c r="O41" s="24">
        <v>0</v>
      </c>
      <c r="P41" s="30">
        <v>0</v>
      </c>
      <c r="Q41" s="24">
        <v>0</v>
      </c>
      <c r="R41" s="30">
        <v>0</v>
      </c>
      <c r="S41" s="24">
        <v>1</v>
      </c>
      <c r="T41" s="30">
        <v>43539</v>
      </c>
      <c r="U41" s="24">
        <v>1</v>
      </c>
      <c r="V41" s="30">
        <v>19630</v>
      </c>
      <c r="W41" s="24">
        <v>0</v>
      </c>
      <c r="X41" s="30">
        <v>0</v>
      </c>
      <c r="Y41" s="24">
        <v>1</v>
      </c>
      <c r="Z41" s="30">
        <v>18573</v>
      </c>
      <c r="AA41" s="24">
        <v>0</v>
      </c>
      <c r="AB41" s="30">
        <v>0</v>
      </c>
    </row>
    <row r="42" spans="1:28" s="4" customFormat="1" ht="54" x14ac:dyDescent="0.25">
      <c r="A42" s="8" t="s">
        <v>52</v>
      </c>
      <c r="B42" s="17" t="s">
        <v>26</v>
      </c>
      <c r="C42" s="11">
        <f t="shared" si="2"/>
        <v>34</v>
      </c>
      <c r="D42" s="12">
        <f t="shared" si="3"/>
        <v>69945.5</v>
      </c>
      <c r="E42" s="9">
        <v>0</v>
      </c>
      <c r="F42" s="30">
        <v>0</v>
      </c>
      <c r="G42" s="24">
        <v>2</v>
      </c>
      <c r="H42" s="30">
        <v>258</v>
      </c>
      <c r="I42" s="24">
        <v>7</v>
      </c>
      <c r="J42" s="30">
        <v>1185.8</v>
      </c>
      <c r="K42" s="24">
        <v>1</v>
      </c>
      <c r="L42" s="30">
        <v>0</v>
      </c>
      <c r="M42" s="24">
        <v>3</v>
      </c>
      <c r="N42" s="30">
        <v>1900</v>
      </c>
      <c r="O42" s="24">
        <v>5</v>
      </c>
      <c r="P42" s="30">
        <v>0</v>
      </c>
      <c r="Q42" s="24">
        <v>0</v>
      </c>
      <c r="R42" s="30">
        <v>0</v>
      </c>
      <c r="S42" s="24">
        <v>1</v>
      </c>
      <c r="T42" s="30">
        <v>20610</v>
      </c>
      <c r="U42" s="24">
        <v>7</v>
      </c>
      <c r="V42" s="30">
        <v>19184</v>
      </c>
      <c r="W42" s="24">
        <v>2</v>
      </c>
      <c r="X42" s="30">
        <v>0</v>
      </c>
      <c r="Y42" s="24">
        <v>4</v>
      </c>
      <c r="Z42" s="30">
        <v>26807.7</v>
      </c>
      <c r="AA42" s="24">
        <v>2</v>
      </c>
      <c r="AB42" s="30">
        <v>0</v>
      </c>
    </row>
    <row r="43" spans="1:28" ht="40.5" x14ac:dyDescent="0.25">
      <c r="A43" s="8" t="s">
        <v>53</v>
      </c>
      <c r="B43" s="17" t="s">
        <v>32</v>
      </c>
      <c r="C43" s="11">
        <f t="shared" si="2"/>
        <v>236</v>
      </c>
      <c r="D43" s="12">
        <f t="shared" si="3"/>
        <v>353.25</v>
      </c>
      <c r="E43" s="9">
        <v>0</v>
      </c>
      <c r="F43" s="30">
        <v>0</v>
      </c>
      <c r="G43" s="24">
        <v>0</v>
      </c>
      <c r="H43" s="30">
        <v>0</v>
      </c>
      <c r="I43" s="24">
        <v>5</v>
      </c>
      <c r="J43" s="30">
        <v>0</v>
      </c>
      <c r="K43" s="24">
        <v>3</v>
      </c>
      <c r="L43" s="30">
        <v>0</v>
      </c>
      <c r="M43" s="24">
        <v>41</v>
      </c>
      <c r="N43" s="30">
        <v>176.4</v>
      </c>
      <c r="O43" s="24">
        <v>40</v>
      </c>
      <c r="P43" s="30">
        <v>0</v>
      </c>
      <c r="Q43" s="24">
        <v>17</v>
      </c>
      <c r="R43" s="30">
        <v>0</v>
      </c>
      <c r="S43" s="24">
        <v>27</v>
      </c>
      <c r="T43" s="30">
        <v>0</v>
      </c>
      <c r="U43" s="24">
        <v>17</v>
      </c>
      <c r="V43" s="30">
        <v>0</v>
      </c>
      <c r="W43" s="24">
        <v>86</v>
      </c>
      <c r="X43" s="30">
        <v>176.85</v>
      </c>
      <c r="Y43" s="24">
        <v>0</v>
      </c>
      <c r="Z43" s="30">
        <v>0</v>
      </c>
      <c r="AA43" s="24">
        <v>0</v>
      </c>
      <c r="AB43" s="30">
        <v>0</v>
      </c>
    </row>
    <row r="44" spans="1:28" s="4" customFormat="1" ht="27" x14ac:dyDescent="0.25">
      <c r="A44" s="18" t="s">
        <v>56</v>
      </c>
      <c r="B44" s="19" t="s">
        <v>57</v>
      </c>
      <c r="C44" s="20">
        <f t="shared" si="2"/>
        <v>12</v>
      </c>
      <c r="D44" s="31">
        <f>+F44+H44+J44+L44+N44+P44+R44+T44+V44+X44+Z44+AB44</f>
        <v>687509</v>
      </c>
      <c r="E44" s="21">
        <v>1</v>
      </c>
      <c r="F44" s="37">
        <v>57292</v>
      </c>
      <c r="G44" s="27">
        <v>1</v>
      </c>
      <c r="H44" s="37">
        <v>57292</v>
      </c>
      <c r="I44" s="27">
        <v>1</v>
      </c>
      <c r="J44" s="37">
        <v>57292</v>
      </c>
      <c r="K44" s="27">
        <v>1</v>
      </c>
      <c r="L44" s="37">
        <v>57292</v>
      </c>
      <c r="M44" s="27">
        <v>1</v>
      </c>
      <c r="N44" s="37">
        <v>57292</v>
      </c>
      <c r="O44" s="27">
        <v>1</v>
      </c>
      <c r="P44" s="37">
        <v>57292</v>
      </c>
      <c r="Q44" s="27">
        <v>1</v>
      </c>
      <c r="R44" s="37">
        <v>57292</v>
      </c>
      <c r="S44" s="27">
        <v>1</v>
      </c>
      <c r="T44" s="37">
        <v>57292</v>
      </c>
      <c r="U44" s="27">
        <v>1</v>
      </c>
      <c r="V44" s="37">
        <v>57292</v>
      </c>
      <c r="W44" s="27">
        <v>1</v>
      </c>
      <c r="X44" s="37">
        <v>57292</v>
      </c>
      <c r="Y44" s="27">
        <v>1</v>
      </c>
      <c r="Z44" s="37">
        <v>57292</v>
      </c>
      <c r="AA44" s="27">
        <v>1</v>
      </c>
      <c r="AB44" s="37">
        <v>57297</v>
      </c>
    </row>
    <row r="45" spans="1:28" s="15" customFormat="1" ht="13.5" x14ac:dyDescent="0.25">
      <c r="A45" s="13"/>
      <c r="B45" s="13"/>
      <c r="C45" s="16" t="s">
        <v>19</v>
      </c>
      <c r="D45" s="36">
        <f>SUM(D9+D15+D19+D22+D30+D44)</f>
        <v>105049515.999</v>
      </c>
      <c r="E45" s="14"/>
      <c r="F45" s="36">
        <f>SUM(F9+F15+F19+F22+F30+F44)</f>
        <v>10823108.9</v>
      </c>
      <c r="G45" s="14"/>
      <c r="H45" s="36">
        <f>SUM(H9+H15+H19+H22+H30+H44)</f>
        <v>7485726.4290000005</v>
      </c>
      <c r="I45" s="14"/>
      <c r="J45" s="36">
        <f>SUM(J9+J15+J19+J22+J30+J44)</f>
        <v>8496175.9000000004</v>
      </c>
      <c r="K45" s="14"/>
      <c r="L45" s="36">
        <f>SUM(L9+L15+L19+L22+L30+L44)</f>
        <v>7933432.1100000003</v>
      </c>
      <c r="M45" s="14"/>
      <c r="N45" s="36">
        <f>SUM(N9+N15+N19+N22+N30+N44)</f>
        <v>7448042.9400000004</v>
      </c>
      <c r="O45" s="14"/>
      <c r="P45" s="36">
        <f>SUM(P9+P15+P19+P22+P30+P44)</f>
        <v>7998868</v>
      </c>
      <c r="Q45" s="14"/>
      <c r="R45" s="36">
        <f>SUM(R9+R15+R19+R22+R30+R44)</f>
        <v>11195141.710000001</v>
      </c>
      <c r="S45" s="14"/>
      <c r="T45" s="36">
        <f>SUM(T9+T15+T19+T22+T30+T44)</f>
        <v>8184047.0499999998</v>
      </c>
      <c r="U45" s="14"/>
      <c r="V45" s="36">
        <f>SUM(V9+V15+V19+V22+V30+V44)</f>
        <v>7684412.7200000007</v>
      </c>
      <c r="W45" s="14"/>
      <c r="X45" s="36">
        <f>SUM(X9+X15+X19+X22+X30+X44)</f>
        <v>8541772.4199999981</v>
      </c>
      <c r="Y45" s="14"/>
      <c r="Z45" s="36">
        <f>SUM(Z9+Z15+Z19+Z22+Z30+Z44)</f>
        <v>7535826.8700000001</v>
      </c>
      <c r="AA45" s="14"/>
      <c r="AB45" s="36">
        <f>SUM(AB9+AB15+AB19+AB22+AB30+AB44)</f>
        <v>11722960.949999999</v>
      </c>
    </row>
    <row r="46" spans="1:28" s="15" customFormat="1" ht="27" x14ac:dyDescent="0.25">
      <c r="A46" s="41"/>
      <c r="B46" s="41"/>
      <c r="C46" s="44" t="s">
        <v>60</v>
      </c>
      <c r="D46" s="39">
        <v>8510396</v>
      </c>
      <c r="E46" s="45"/>
      <c r="F46" s="43"/>
      <c r="G46" s="45"/>
      <c r="H46" s="43"/>
      <c r="I46" s="45"/>
      <c r="J46" s="43"/>
      <c r="K46" s="45"/>
      <c r="L46" s="43"/>
      <c r="M46" s="45"/>
      <c r="N46" s="43"/>
      <c r="O46" s="45"/>
      <c r="P46" s="43"/>
      <c r="Q46" s="45"/>
      <c r="R46" s="43"/>
      <c r="S46" s="45"/>
      <c r="T46" s="43"/>
      <c r="U46" s="45"/>
      <c r="V46" s="43"/>
      <c r="W46" s="45"/>
      <c r="X46" s="43"/>
      <c r="Y46" s="45"/>
      <c r="Z46" s="43"/>
      <c r="AA46" s="45"/>
      <c r="AB46" s="43"/>
    </row>
    <row r="47" spans="1:28" s="15" customFormat="1" ht="27" x14ac:dyDescent="0.25">
      <c r="A47" s="41"/>
      <c r="B47" s="41"/>
      <c r="C47" s="38" t="s">
        <v>59</v>
      </c>
      <c r="D47" s="40">
        <f>SUM(D45:D46)</f>
        <v>113559911.999</v>
      </c>
      <c r="E47" s="45"/>
      <c r="F47" s="43"/>
      <c r="G47" s="45"/>
      <c r="H47" s="43"/>
      <c r="I47" s="45"/>
      <c r="J47" s="43"/>
      <c r="K47" s="45"/>
      <c r="L47" s="43"/>
      <c r="M47" s="45"/>
      <c r="N47" s="43"/>
      <c r="O47" s="45"/>
      <c r="P47" s="43"/>
      <c r="Q47" s="45"/>
      <c r="R47" s="43"/>
      <c r="S47" s="45"/>
      <c r="T47" s="43"/>
      <c r="U47" s="45"/>
      <c r="V47" s="43"/>
      <c r="W47" s="45"/>
      <c r="X47" s="43"/>
      <c r="Y47" s="45"/>
      <c r="Z47" s="43"/>
      <c r="AA47" s="45"/>
      <c r="AB47" s="43"/>
    </row>
    <row r="48" spans="1:28" s="15" customFormat="1" ht="13.5" x14ac:dyDescent="0.25">
      <c r="A48" s="41"/>
      <c r="B48" s="41"/>
      <c r="C48" s="42"/>
      <c r="D48" s="43"/>
      <c r="E48" s="45"/>
      <c r="F48" s="43"/>
      <c r="G48" s="45"/>
      <c r="H48" s="43"/>
      <c r="I48" s="45"/>
      <c r="J48" s="43"/>
      <c r="K48" s="45"/>
      <c r="L48" s="43"/>
      <c r="M48" s="45"/>
      <c r="N48" s="43"/>
      <c r="O48" s="45"/>
      <c r="P48" s="43"/>
      <c r="Q48" s="45"/>
      <c r="R48" s="43"/>
      <c r="S48" s="45"/>
      <c r="T48" s="43"/>
      <c r="U48" s="45"/>
      <c r="V48" s="43"/>
      <c r="W48" s="45"/>
      <c r="X48" s="43"/>
      <c r="Y48" s="45"/>
      <c r="Z48" s="43"/>
      <c r="AA48" s="45"/>
      <c r="AB48" s="43"/>
    </row>
    <row r="49" spans="1:28" s="15" customFormat="1" ht="13.5" x14ac:dyDescent="0.25">
      <c r="A49" s="41" t="s">
        <v>61</v>
      </c>
      <c r="B49" s="55" t="s">
        <v>65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43"/>
      <c r="U49" s="45"/>
      <c r="V49" s="43"/>
      <c r="W49" s="45"/>
      <c r="X49" s="43"/>
      <c r="Y49" s="45"/>
      <c r="Z49" s="43"/>
      <c r="AA49" s="45"/>
      <c r="AB49" s="43"/>
    </row>
    <row r="50" spans="1:28" s="15" customFormat="1" ht="20.25" customHeight="1" x14ac:dyDescent="0.25">
      <c r="A50" s="41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43"/>
      <c r="U50" s="45"/>
      <c r="V50" s="43"/>
      <c r="W50" s="45"/>
      <c r="X50" s="43"/>
      <c r="Y50" s="45"/>
      <c r="Z50" s="43"/>
      <c r="AA50" s="45"/>
      <c r="AB50" s="43"/>
    </row>
    <row r="51" spans="1:28" x14ac:dyDescent="0.25">
      <c r="H51" s="1"/>
      <c r="J51" s="1"/>
      <c r="L51" s="1"/>
      <c r="P51" s="1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</row>
    <row r="52" spans="1:28" ht="17.25" x14ac:dyDescent="0.3">
      <c r="A52" s="52" t="s">
        <v>20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</row>
    <row r="53" spans="1:28" x14ac:dyDescent="0.25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</row>
    <row r="54" spans="1:28" x14ac:dyDescent="0.25">
      <c r="A54" s="2"/>
      <c r="B54" s="2"/>
      <c r="C54" s="2"/>
      <c r="D54" s="2"/>
      <c r="E54" s="2"/>
      <c r="F54" s="2"/>
      <c r="G54" s="2"/>
      <c r="H54" s="2"/>
      <c r="I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x14ac:dyDescent="0.25">
      <c r="A55" s="2"/>
      <c r="B55" s="2"/>
      <c r="C55" s="2"/>
      <c r="D55" s="2"/>
      <c r="E55" s="2"/>
      <c r="F55" s="2"/>
      <c r="G55" s="2"/>
      <c r="H55" s="2"/>
      <c r="I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x14ac:dyDescent="0.25">
      <c r="A56" s="2"/>
      <c r="B56" s="2"/>
      <c r="C56" s="2"/>
      <c r="D56" s="2"/>
      <c r="E56" s="2"/>
      <c r="F56" s="2"/>
      <c r="G56" s="2"/>
      <c r="H56" s="2"/>
      <c r="I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x14ac:dyDescent="0.25">
      <c r="A57" s="2"/>
      <c r="B57" s="2"/>
      <c r="C57" s="2"/>
      <c r="D57" s="2"/>
      <c r="E57" s="2"/>
      <c r="F57" s="2"/>
      <c r="G57" s="2"/>
      <c r="H57" s="2"/>
      <c r="I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x14ac:dyDescent="0.25">
      <c r="A58" s="2"/>
      <c r="B58" s="2"/>
      <c r="C58" s="2"/>
      <c r="D58" s="2"/>
      <c r="E58" s="2"/>
      <c r="F58" s="2"/>
      <c r="G58" s="2"/>
      <c r="H58" s="2"/>
      <c r="I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x14ac:dyDescent="0.25">
      <c r="A59" s="2"/>
      <c r="B59" s="2"/>
      <c r="C59" s="2"/>
      <c r="D59" s="2"/>
      <c r="E59" s="2"/>
      <c r="F59" s="2"/>
      <c r="G59" s="2"/>
      <c r="H59" s="2"/>
      <c r="I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x14ac:dyDescent="0.25">
      <c r="A60" s="2"/>
      <c r="B60" s="2"/>
      <c r="C60" s="2"/>
      <c r="D60" s="2"/>
      <c r="E60" s="2"/>
      <c r="F60" s="2"/>
      <c r="G60" s="2"/>
      <c r="H60" s="2"/>
      <c r="I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x14ac:dyDescent="0.25">
      <c r="A61" s="2"/>
      <c r="B61" s="2"/>
      <c r="C61" s="2"/>
      <c r="D61" s="2"/>
      <c r="E61" s="2"/>
      <c r="F61" s="2"/>
      <c r="G61" s="2"/>
      <c r="H61" s="2"/>
      <c r="I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x14ac:dyDescent="0.25">
      <c r="E62" s="2"/>
      <c r="F62" s="2"/>
      <c r="G62" s="2"/>
      <c r="H62" s="2"/>
      <c r="I62" s="2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</sheetData>
  <mergeCells count="24">
    <mergeCell ref="A52:AB52"/>
    <mergeCell ref="A53:AB53"/>
    <mergeCell ref="D7:D8"/>
    <mergeCell ref="E7:F7"/>
    <mergeCell ref="G7:H7"/>
    <mergeCell ref="I7:J7"/>
    <mergeCell ref="Q51:AB51"/>
    <mergeCell ref="B49:S50"/>
    <mergeCell ref="A1:AB1"/>
    <mergeCell ref="Y7:Z7"/>
    <mergeCell ref="AA7:AB7"/>
    <mergeCell ref="A2:AB2"/>
    <mergeCell ref="A3:AB3"/>
    <mergeCell ref="K7:L7"/>
    <mergeCell ref="M7:N7"/>
    <mergeCell ref="O7:P7"/>
    <mergeCell ref="Q7:R7"/>
    <mergeCell ref="S7:T7"/>
    <mergeCell ref="U7:V7"/>
    <mergeCell ref="W7:X7"/>
    <mergeCell ref="A4:AB4"/>
    <mergeCell ref="A7:A8"/>
    <mergeCell ref="B7:B8"/>
    <mergeCell ref="C7:C8"/>
  </mergeCells>
  <printOptions horizontalCentered="1"/>
  <pageMargins left="0.78740157480314965" right="0.78740157480314965" top="0.78740157480314965" bottom="0.78740157480314965" header="0.31496062992125984" footer="0.31496062992125984"/>
  <pageSetup paperSize="5" scale="29" orientation="landscape" r:id="rId1"/>
  <headerFooter>
    <oddFooter>&amp;CPágina &amp;P de &amp;P del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JGSE.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OFICIALIA</dc:creator>
  <cp:lastModifiedBy>Planeación</cp:lastModifiedBy>
  <cp:lastPrinted>2020-09-26T00:57:29Z</cp:lastPrinted>
  <dcterms:created xsi:type="dcterms:W3CDTF">2018-08-27T23:01:20Z</dcterms:created>
  <dcterms:modified xsi:type="dcterms:W3CDTF">2021-03-31T00:40:42Z</dcterms:modified>
</cp:coreProperties>
</file>